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支出担当\ハラダ\20211013振込依頼書英文\00完成\"/>
    </mc:Choice>
  </mc:AlternateContent>
  <workbookProtection workbookAlgorithmName="SHA-512" workbookHashValue="gwuscLeZHJqZCD8lqe2Qss46LILAkCnGhJh1tbYiEej04muYA/QATPV3DIOgAtzg3TVmC1UZuWaJ6tkCYqN3hg==" workbookSaltValue="ziyh8VcZV/qUzDlDLdFf9g==" workbookSpinCount="100000" lockStructure="1"/>
  <bookViews>
    <workbookView xWindow="0" yWindow="0" windowWidth="18630" windowHeight="7155"/>
  </bookViews>
  <sheets>
    <sheet name="入力フォーム" sheetId="1" r:id="rId1"/>
    <sheet name="官公需" sheetId="2" r:id="rId2"/>
  </sheets>
  <definedNames>
    <definedName name="_xlnm.Print_Area" localSheetId="0">入力フォーム!$A$1:$J$99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8" i="1" l="1"/>
  <c r="A2" i="1" l="1"/>
  <c r="B10" i="1"/>
  <c r="H10" i="1"/>
  <c r="F10" i="1"/>
  <c r="E10" i="1"/>
  <c r="D10" i="1"/>
  <c r="C10" i="1"/>
  <c r="B9" i="1" l="1"/>
  <c r="C9" i="1"/>
  <c r="D9" i="1"/>
  <c r="E9" i="1"/>
  <c r="F9" i="1"/>
  <c r="H9" i="1"/>
  <c r="C5" i="1" l="1"/>
  <c r="A1" i="1"/>
  <c r="G97" i="1" l="1"/>
  <c r="G96" i="1"/>
  <c r="G95" i="1"/>
  <c r="G94" i="1"/>
  <c r="G91" i="1"/>
  <c r="G90" i="1"/>
  <c r="G78" i="1"/>
  <c r="G77" i="1"/>
  <c r="G76" i="1"/>
  <c r="G75" i="1"/>
  <c r="G74" i="1"/>
  <c r="G73" i="1"/>
  <c r="G72" i="1"/>
  <c r="G71" i="1"/>
  <c r="G53" i="1"/>
  <c r="G50" i="1"/>
  <c r="G49" i="1"/>
  <c r="G43" i="1"/>
  <c r="G31" i="1"/>
  <c r="G29" i="1"/>
  <c r="G28" i="1"/>
  <c r="G27" i="1"/>
  <c r="G26" i="1"/>
  <c r="G25" i="1"/>
  <c r="G21" i="1"/>
  <c r="G20" i="1"/>
  <c r="G18" i="1"/>
  <c r="G17" i="1"/>
  <c r="G15" i="1"/>
  <c r="G13" i="1"/>
  <c r="G52" i="1"/>
  <c r="G51" i="1"/>
  <c r="G48" i="1"/>
  <c r="G47" i="1"/>
  <c r="G46" i="1"/>
  <c r="G45" i="1"/>
  <c r="G44" i="1"/>
  <c r="G42" i="1"/>
  <c r="G41" i="1"/>
  <c r="G40" i="1"/>
  <c r="G39" i="1"/>
  <c r="G38" i="1"/>
  <c r="G37" i="1"/>
  <c r="G36" i="1"/>
  <c r="G35" i="1"/>
  <c r="G34" i="1"/>
  <c r="G33" i="1"/>
  <c r="G32" i="1"/>
  <c r="G30" i="1"/>
  <c r="G24" i="1"/>
  <c r="G23" i="1"/>
  <c r="G22" i="1"/>
  <c r="G19" i="1"/>
  <c r="G16" i="1"/>
  <c r="G12" i="1"/>
  <c r="G14" i="1"/>
  <c r="C4" i="1"/>
</calcChain>
</file>

<file path=xl/comments1.xml><?xml version="1.0" encoding="utf-8"?>
<comments xmlns="http://schemas.openxmlformats.org/spreadsheetml/2006/main">
  <authors>
    <author>Owner</author>
  </authors>
  <commentList>
    <comment ref="H12" authorId="0" shapeId="0">
      <text>
        <r>
          <rPr>
            <b/>
            <sz val="9"/>
            <color indexed="81"/>
            <rFont val="HGPｺﾞｼｯｸM"/>
            <family val="3"/>
            <charset val="128"/>
          </rPr>
          <t>登録コード</t>
        </r>
        <r>
          <rPr>
            <sz val="9"/>
            <color indexed="81"/>
            <rFont val="HGPｺﾞｼｯｸM"/>
            <family val="3"/>
            <charset val="128"/>
          </rPr>
          <t xml:space="preserve">
●新規登録の場合</t>
        </r>
        <r>
          <rPr>
            <i/>
            <u/>
            <sz val="9"/>
            <color indexed="81"/>
            <rFont val="HGPｺﾞｼｯｸM"/>
            <family val="3"/>
            <charset val="128"/>
          </rPr>
          <t xml:space="preserve">
</t>
        </r>
        <r>
          <rPr>
            <sz val="9"/>
            <color indexed="81"/>
            <rFont val="HGPｺﾞｼｯｸM"/>
            <family val="3"/>
            <charset val="128"/>
          </rPr>
          <t xml:space="preserve">本学学生・本学職員以外は入力不要です。
本学の学生の場合は，”６”＋学籍番号を入力します。
※例 学籍番号：211600099の場合は"6211600099”と入力
●変更・口座の追加（業者のみ）・仮登録からの本登録の場合、既に登録のあるコードを入力します。
</t>
        </r>
        <r>
          <rPr>
            <b/>
            <sz val="9"/>
            <color indexed="81"/>
            <rFont val="HGPｺﾞｼｯｸM"/>
            <family val="3"/>
            <charset val="128"/>
          </rPr>
          <t>Registration Code</t>
        </r>
        <r>
          <rPr>
            <sz val="9"/>
            <color indexed="81"/>
            <rFont val="HGPｺﾞｼｯｸM"/>
            <family val="3"/>
            <charset val="128"/>
          </rPr>
          <t xml:space="preserve">
●For New Registrations
Only Nagoya University students and staff members are required to enter information.
If you are a  Nagoya University student, please input “6” followed by your student number.
*Ex: If your student number is 2116000999, input “62116000999."
●If you intend to update information, add a bank account (corporations only), or make an official registration out of a temporary registration, please enter your Registration Code you already have.</t>
        </r>
      </text>
    </comment>
    <comment ref="H13" authorId="0" shapeId="0">
      <text>
        <r>
          <rPr>
            <b/>
            <sz val="9"/>
            <color indexed="81"/>
            <rFont val="HGPｺﾞｼｯｸM"/>
            <family val="3"/>
            <charset val="128"/>
          </rPr>
          <t>有効期間開始</t>
        </r>
        <r>
          <rPr>
            <sz val="9"/>
            <color indexed="81"/>
            <rFont val="HGPｺﾞｼｯｸM"/>
            <family val="3"/>
            <charset val="128"/>
          </rPr>
          <t xml:space="preserve">
西暦+日付（８桁）で日付を入力してください。
1桁の月日には先頭に｢0｣を付けます。
例）2016年4月1日　→　20160401
</t>
        </r>
        <r>
          <rPr>
            <b/>
            <sz val="9"/>
            <color indexed="81"/>
            <rFont val="HGPｺﾞｼｯｸM"/>
            <family val="3"/>
            <charset val="128"/>
          </rPr>
          <t>Validity Period Start Date</t>
        </r>
        <r>
          <rPr>
            <sz val="9"/>
            <color indexed="81"/>
            <rFont val="HGPｺﾞｼｯｸM"/>
            <family val="3"/>
            <charset val="128"/>
          </rPr>
          <t xml:space="preserve">
Please enter the date (Western calendar) as an 8-digit number.
For single-digit days and months enter a zero first.
Ex: April 1, 2016　-&gt;　20160401 (YYYYMMDD)</t>
        </r>
      </text>
    </comment>
    <comment ref="H15" authorId="0" shapeId="0">
      <text>
        <r>
          <rPr>
            <b/>
            <sz val="9"/>
            <color indexed="81"/>
            <rFont val="HGPｺﾞｼｯｸM"/>
            <family val="3"/>
            <charset val="128"/>
          </rPr>
          <t>以下の区分から入力してください。</t>
        </r>
        <r>
          <rPr>
            <sz val="9"/>
            <color indexed="81"/>
            <rFont val="HGPｺﾞｼｯｸM"/>
            <family val="3"/>
            <charset val="128"/>
          </rPr>
          <t xml:space="preserve">
</t>
        </r>
        <r>
          <rPr>
            <b/>
            <sz val="9"/>
            <color indexed="81"/>
            <rFont val="HGPｺﾞｼｯｸM"/>
            <family val="3"/>
            <charset val="128"/>
          </rPr>
          <t>Please enter a number from the following categories.</t>
        </r>
        <r>
          <rPr>
            <sz val="9"/>
            <color indexed="81"/>
            <rFont val="HGPｺﾞｼｯｸM"/>
            <family val="3"/>
            <charset val="128"/>
          </rPr>
          <t xml:space="preserve">
１：業者　Corporation
２：個人事業主　Sole proprietor
３：本学教職員，非常勤職員　NU faculty/staff
４：本学学生　NU student
５：学外個人，特別研究員　Outside individual/special research fellow
６：外国送金（業者）　International transfer (for corporation)
７：受領代理　Proxy recipient
８：その他　Other
９：外国送金（個人）　International transfer (for individual)</t>
        </r>
      </text>
    </comment>
    <comment ref="H17" authorId="0" shapeId="0">
      <text>
        <r>
          <rPr>
            <b/>
            <sz val="9"/>
            <color indexed="81"/>
            <rFont val="HGPｺﾞｼｯｸM"/>
            <family val="3"/>
            <charset val="128"/>
          </rPr>
          <t>カナ名称（氏名）</t>
        </r>
        <r>
          <rPr>
            <sz val="9"/>
            <color indexed="81"/>
            <rFont val="HGPｺﾞｼｯｸM"/>
            <family val="3"/>
            <charset val="128"/>
          </rPr>
          <t xml:space="preserve">
相手先名称を半角カナで入力してください。
</t>
        </r>
        <r>
          <rPr>
            <b/>
            <sz val="9"/>
            <color indexed="81"/>
            <rFont val="HGPｺﾞｼｯｸM"/>
            <family val="3"/>
            <charset val="128"/>
          </rPr>
          <t>Name (Katakana)</t>
        </r>
        <r>
          <rPr>
            <sz val="9"/>
            <color indexed="81"/>
            <rFont val="HGPｺﾞｼｯｸM"/>
            <family val="3"/>
            <charset val="128"/>
          </rPr>
          <t xml:space="preserve">
Please enter your full name in half-width katakana.</t>
        </r>
      </text>
    </comment>
    <comment ref="H18" authorId="0" shapeId="0">
      <text>
        <r>
          <rPr>
            <b/>
            <sz val="9"/>
            <color indexed="81"/>
            <rFont val="HGPｺﾞｼｯｸM"/>
            <family val="3"/>
            <charset val="128"/>
          </rPr>
          <t>正式名称（氏名）</t>
        </r>
        <r>
          <rPr>
            <sz val="9"/>
            <color indexed="81"/>
            <rFont val="HGPｺﾞｼｯｸM"/>
            <family val="3"/>
            <charset val="128"/>
          </rPr>
          <t xml:space="preserve">
省略せずに正式名称で入力してください。
</t>
        </r>
        <r>
          <rPr>
            <b/>
            <sz val="9"/>
            <color indexed="81"/>
            <rFont val="HGPｺﾞｼｯｸM"/>
            <family val="3"/>
            <charset val="128"/>
          </rPr>
          <t>Official Name</t>
        </r>
        <r>
          <rPr>
            <sz val="9"/>
            <color indexed="81"/>
            <rFont val="HGPｺﾞｼｯｸM"/>
            <family val="3"/>
            <charset val="128"/>
          </rPr>
          <t xml:space="preserve">
Please enter your official name without any omissions or abbreviations.</t>
        </r>
      </text>
    </comment>
    <comment ref="H25" authorId="0" shapeId="0">
      <text>
        <r>
          <rPr>
            <b/>
            <sz val="9"/>
            <color indexed="81"/>
            <rFont val="HGPｺﾞｼｯｸM"/>
            <family val="3"/>
            <charset val="128"/>
          </rPr>
          <t>郵便番号</t>
        </r>
        <r>
          <rPr>
            <sz val="9"/>
            <color indexed="81"/>
            <rFont val="HGPｺﾞｼｯｸM"/>
            <family val="3"/>
            <charset val="128"/>
          </rPr>
          <t xml:space="preserve">
ハイフンなしの７桁で入力してください。例）4648601
</t>
        </r>
        <r>
          <rPr>
            <b/>
            <sz val="9"/>
            <color indexed="81"/>
            <rFont val="HGPｺﾞｼｯｸM"/>
            <family val="3"/>
            <charset val="128"/>
          </rPr>
          <t>Postal Code</t>
        </r>
        <r>
          <rPr>
            <sz val="9"/>
            <color indexed="81"/>
            <rFont val="HGPｺﾞｼｯｸM"/>
            <family val="3"/>
            <charset val="128"/>
          </rPr>
          <t xml:space="preserve">
Please enter the seven digits without a hyphen.　Ex: 4648601
</t>
        </r>
      </text>
    </comment>
    <comment ref="H26" authorId="0" shapeId="0">
      <text>
        <r>
          <rPr>
            <b/>
            <sz val="9"/>
            <color indexed="81"/>
            <rFont val="HGPｺﾞｼｯｸM"/>
            <family val="3"/>
            <charset val="128"/>
          </rPr>
          <t>住所１</t>
        </r>
        <r>
          <rPr>
            <sz val="9"/>
            <color indexed="81"/>
            <rFont val="HGPｺﾞｼｯｸM"/>
            <family val="3"/>
            <charset val="128"/>
          </rPr>
          <t xml:space="preserve">
都道府県から市区町村まで入力してください。
例）愛知県名古屋市千種区
例）愛知県愛知郡東郷町　　　　　　　　　　　　
※海外の場合→　都市名、国名の順で入力
</t>
        </r>
        <r>
          <rPr>
            <b/>
            <sz val="9"/>
            <color indexed="81"/>
            <rFont val="HGPｺﾞｼｯｸM"/>
            <family val="3"/>
            <charset val="128"/>
          </rPr>
          <t xml:space="preserve">Address (1)
</t>
        </r>
        <r>
          <rPr>
            <sz val="9"/>
            <color indexed="81"/>
            <rFont val="HGPｺﾞｼｯｸM"/>
            <family val="3"/>
            <charset val="128"/>
          </rPr>
          <t>Please enter the address from prefecture to municipality.
If overseas -&gt; please enter the city name first then country name</t>
        </r>
      </text>
    </comment>
    <comment ref="H27" authorId="0" shapeId="0">
      <text>
        <r>
          <rPr>
            <b/>
            <sz val="9"/>
            <color indexed="81"/>
            <rFont val="HGPｺﾞｼｯｸM"/>
            <family val="3"/>
            <charset val="128"/>
          </rPr>
          <t>住所２</t>
        </r>
        <r>
          <rPr>
            <sz val="9"/>
            <color indexed="81"/>
            <rFont val="HGPｺﾞｼｯｸM"/>
            <family val="3"/>
            <charset val="128"/>
          </rPr>
          <t xml:space="preserve">
住所１の続きから入力してください。
※海外の場合　→　住所１の続きを入力
</t>
        </r>
        <r>
          <rPr>
            <b/>
            <sz val="9"/>
            <color indexed="81"/>
            <rFont val="HGPｺﾞｼｯｸM"/>
            <family val="3"/>
            <charset val="128"/>
          </rPr>
          <t>Address (2)</t>
        </r>
        <r>
          <rPr>
            <sz val="9"/>
            <color indexed="81"/>
            <rFont val="HGPｺﾞｼｯｸM"/>
            <family val="3"/>
            <charset val="128"/>
          </rPr>
          <t xml:space="preserve">
Please continue entering your address here.
If overseas -&gt; please continue entering the address, starting from the end of “Address (1)”</t>
        </r>
      </text>
    </comment>
    <comment ref="H28" authorId="0" shapeId="0">
      <text>
        <r>
          <rPr>
            <b/>
            <sz val="9"/>
            <color indexed="81"/>
            <rFont val="HGPｺﾞｼｯｸM"/>
            <family val="3"/>
            <charset val="128"/>
          </rPr>
          <t>電話番号</t>
        </r>
        <r>
          <rPr>
            <sz val="9"/>
            <color indexed="81"/>
            <rFont val="HGPｺﾞｼｯｸM"/>
            <family val="3"/>
            <charset val="128"/>
          </rPr>
          <t xml:space="preserve">
ハイフンも入力してください。
</t>
        </r>
        <r>
          <rPr>
            <b/>
            <sz val="9"/>
            <color indexed="81"/>
            <rFont val="HGPｺﾞｼｯｸM"/>
            <family val="3"/>
            <charset val="128"/>
          </rPr>
          <t>Phone Number</t>
        </r>
        <r>
          <rPr>
            <sz val="9"/>
            <color indexed="81"/>
            <rFont val="HGPｺﾞｼｯｸM"/>
            <family val="3"/>
            <charset val="128"/>
          </rPr>
          <t xml:space="preserve">
Please include the hyphens when entering the number.</t>
        </r>
      </text>
    </comment>
    <comment ref="H29" authorId="0" shapeId="0">
      <text>
        <r>
          <rPr>
            <b/>
            <sz val="9"/>
            <color indexed="81"/>
            <rFont val="HGPｺﾞｼｯｸM"/>
            <family val="3"/>
            <charset val="128"/>
          </rPr>
          <t>FAX番号</t>
        </r>
        <r>
          <rPr>
            <sz val="9"/>
            <color indexed="81"/>
            <rFont val="HGPｺﾞｼｯｸM"/>
            <family val="3"/>
            <charset val="128"/>
          </rPr>
          <t xml:space="preserve">
ハイフンも入力してください。
</t>
        </r>
        <r>
          <rPr>
            <b/>
            <sz val="9"/>
            <color indexed="81"/>
            <rFont val="HGPｺﾞｼｯｸM"/>
            <family val="3"/>
            <charset val="128"/>
          </rPr>
          <t xml:space="preserve">Fax Number
</t>
        </r>
        <r>
          <rPr>
            <sz val="9"/>
            <color indexed="81"/>
            <rFont val="HGPｺﾞｼｯｸM"/>
            <family val="3"/>
            <charset val="128"/>
          </rPr>
          <t>Please include the hyphens when entering the number.</t>
        </r>
      </text>
    </comment>
    <comment ref="H31" authorId="0" shapeId="0">
      <text>
        <r>
          <rPr>
            <b/>
            <sz val="9"/>
            <color indexed="81"/>
            <rFont val="HGPｺﾞｼｯｸM"/>
            <family val="3"/>
            <charset val="128"/>
          </rPr>
          <t>メールアドレス</t>
        </r>
        <r>
          <rPr>
            <sz val="9"/>
            <color indexed="81"/>
            <rFont val="HGPｺﾞｼｯｸM"/>
            <family val="3"/>
            <charset val="128"/>
          </rPr>
          <t xml:space="preserve">
支払通知メール配信を希望する場合は，
12.支払通知メール配信 を 1：希望する にしてください。
</t>
        </r>
        <r>
          <rPr>
            <b/>
            <sz val="9"/>
            <color indexed="81"/>
            <rFont val="HGPｺﾞｼｯｸM"/>
            <family val="3"/>
            <charset val="128"/>
          </rPr>
          <t xml:space="preserve">Email Address
</t>
        </r>
        <r>
          <rPr>
            <sz val="9"/>
            <color indexed="81"/>
            <rFont val="HGPｺﾞｼｯｸM"/>
            <family val="3"/>
            <charset val="128"/>
          </rPr>
          <t>If you would like to receive a Payment Notification Email, please enter “1” (=Yes) in “12. Payment Notification Email”</t>
        </r>
      </text>
    </comment>
    <comment ref="H43" authorId="0" shapeId="0">
      <text>
        <r>
          <rPr>
            <b/>
            <sz val="9"/>
            <color indexed="81"/>
            <rFont val="HGPｺﾞｼｯｸM"/>
            <family val="3"/>
            <charset val="128"/>
          </rPr>
          <t xml:space="preserve">支払通知メール配信
</t>
        </r>
        <r>
          <rPr>
            <sz val="9"/>
            <color indexed="81"/>
            <rFont val="HGPｺﾞｼｯｸM"/>
            <family val="3"/>
            <charset val="128"/>
          </rPr>
          <t xml:space="preserve">１：希望する   
希望しない場合は「空白」としてください。
</t>
        </r>
        <r>
          <rPr>
            <b/>
            <sz val="9"/>
            <color indexed="81"/>
            <rFont val="HGPｺﾞｼｯｸM"/>
            <family val="3"/>
            <charset val="128"/>
          </rPr>
          <t xml:space="preserve">Payment Notification Emails
</t>
        </r>
        <r>
          <rPr>
            <sz val="9"/>
            <color indexed="81"/>
            <rFont val="HGPｺﾞｼｯｸM"/>
            <family val="3"/>
            <charset val="128"/>
          </rPr>
          <t>Please enter "1" if you would like us to send payment notification emails.
If you are not interested, please leave this field blank.</t>
        </r>
      </text>
    </comment>
    <comment ref="H49" authorId="0" shapeId="0">
      <text>
        <r>
          <rPr>
            <b/>
            <sz val="9"/>
            <color indexed="81"/>
            <rFont val="HGPｺﾞｼｯｸM"/>
            <family val="3"/>
            <charset val="128"/>
          </rPr>
          <t xml:space="preserve">官公需企業区分
</t>
        </r>
        <r>
          <rPr>
            <sz val="9"/>
            <color indexed="81"/>
            <rFont val="HGPｺﾞｼｯｸM"/>
            <family val="3"/>
            <charset val="128"/>
          </rPr>
          <t xml:space="preserve">※業者と個人事業主の場合のみ入力してください。
１：製造他・小　　　　　　　２：製造他・中小
３：製造他・他　　　　　　　４：卸売・小
５：卸売・中小　　　　　　　６：卸売・他
７：小売・小　　　　　　　 　８：小売・中小
９：小売・他　　　　　　　 　10：サービス・小
11：サービス・中小　　　　　12：サービス・他
空白：個人
※詳細は別シートをご参照ください。 
</t>
        </r>
        <r>
          <rPr>
            <b/>
            <sz val="9"/>
            <color indexed="81"/>
            <rFont val="HGPｺﾞｼｯｸM"/>
            <family val="3"/>
            <charset val="128"/>
          </rPr>
          <t>Category of Corporations Receiving Public Works Orders</t>
        </r>
        <r>
          <rPr>
            <sz val="9"/>
            <color indexed="81"/>
            <rFont val="HGPｺﾞｼｯｸM"/>
            <family val="3"/>
            <charset val="128"/>
          </rPr>
          <t xml:space="preserve">
Only a corporation or sole proprietor are required to enter information.
1: Manufacturing and other related industries (small sized companies)
2: Manufacturing and other related industries (small and medium sized companies)
3: Manufacturing and other related industries (other sized companies)
4: Wholesale industries (small sized companies)
5: Wholesale industries (small and medium sized companies)
6: Wholesale industries (other sized companies)
7: Retail industries (small sized companies)
8: Retail industries (small and medium sized companies)
9: Retail industries (other sized companies)
10: Service industries (small sized companies)
11: Service industries (small and medium sized companies)
12: Service industries (other sized companies)
(Blank): Individuals
Please refer to the attached sheet for details.</t>
        </r>
      </text>
    </comment>
    <comment ref="H50" authorId="0" shapeId="0">
      <text>
        <r>
          <rPr>
            <b/>
            <sz val="9"/>
            <color indexed="81"/>
            <rFont val="HGPｺﾞｼｯｸM"/>
            <family val="3"/>
            <charset val="128"/>
          </rPr>
          <t xml:space="preserve">生年月日
</t>
        </r>
        <r>
          <rPr>
            <sz val="9"/>
            <color indexed="81"/>
            <rFont val="HGPｺﾞｼｯｸM"/>
            <family val="3"/>
            <charset val="128"/>
          </rPr>
          <t xml:space="preserve">西暦+日付（８桁）で日付を入力してください。
1桁の月日には先頭に｢0｣を付けます。
例）2016年4月1日　→　20160401
</t>
        </r>
        <r>
          <rPr>
            <b/>
            <sz val="9"/>
            <color indexed="81"/>
            <rFont val="HGPｺﾞｼｯｸM"/>
            <family val="3"/>
            <charset val="128"/>
          </rPr>
          <t>Date of Birth</t>
        </r>
        <r>
          <rPr>
            <sz val="9"/>
            <color indexed="81"/>
            <rFont val="HGPｺﾞｼｯｸM"/>
            <family val="3"/>
            <charset val="128"/>
          </rPr>
          <t xml:space="preserve">
Please enter the date (Western calendar) as an 8-digit number.
For single-digit days and months enter a zero first.
Ex: April 1, 2016　-&gt;　20160401 (YYYYMMDD)</t>
        </r>
      </text>
    </comment>
    <comment ref="H53" authorId="0" shapeId="0">
      <text>
        <r>
          <rPr>
            <b/>
            <sz val="9"/>
            <color indexed="81"/>
            <rFont val="HGPｺﾞｼｯｸM"/>
            <family val="3"/>
            <charset val="128"/>
          </rPr>
          <t>勤務先所在地</t>
        </r>
        <r>
          <rPr>
            <sz val="9"/>
            <color indexed="81"/>
            <rFont val="HGPｺﾞｼｯｸM"/>
            <family val="3"/>
            <charset val="128"/>
          </rPr>
          <t xml:space="preserve">
取引業者の場合は入力不要です。
</t>
        </r>
        <r>
          <rPr>
            <b/>
            <sz val="9"/>
            <color indexed="81"/>
            <rFont val="HGPｺﾞｼｯｸM"/>
            <family val="3"/>
            <charset val="128"/>
          </rPr>
          <t xml:space="preserve">Work Address
</t>
        </r>
        <r>
          <rPr>
            <sz val="9"/>
            <color indexed="81"/>
            <rFont val="HGPｺﾞｼｯｸM"/>
            <family val="3"/>
            <charset val="128"/>
          </rPr>
          <t>Contractors are not required to enter information.</t>
        </r>
      </text>
    </comment>
    <comment ref="H71" authorId="0" shapeId="0">
      <text>
        <r>
          <rPr>
            <b/>
            <sz val="9"/>
            <color indexed="81"/>
            <rFont val="HGPｺﾞｼｯｸM"/>
            <family val="3"/>
            <charset val="128"/>
          </rPr>
          <t>金融機関コード</t>
        </r>
        <r>
          <rPr>
            <sz val="9"/>
            <color indexed="81"/>
            <rFont val="HGPｺﾞｼｯｸM"/>
            <family val="3"/>
            <charset val="128"/>
          </rPr>
          <t xml:space="preserve">
４桁で入力してください。</t>
        </r>
        <r>
          <rPr>
            <b/>
            <sz val="9"/>
            <color indexed="81"/>
            <rFont val="HGPｺﾞｼｯｸM"/>
            <family val="3"/>
            <charset val="128"/>
          </rPr>
          <t xml:space="preserve">
Financial Institution (Bank) Code
</t>
        </r>
        <r>
          <rPr>
            <sz val="9"/>
            <color indexed="81"/>
            <rFont val="HGPｺﾞｼｯｸM"/>
            <family val="3"/>
            <charset val="128"/>
          </rPr>
          <t>Please enter the bank code for your financial institution as a 4-digit number.</t>
        </r>
      </text>
    </comment>
    <comment ref="H73" authorId="0" shapeId="0">
      <text>
        <r>
          <rPr>
            <b/>
            <sz val="9"/>
            <color indexed="81"/>
            <rFont val="HGPｺﾞｼｯｸM"/>
            <family val="3"/>
            <charset val="128"/>
          </rPr>
          <t>支店コード</t>
        </r>
        <r>
          <rPr>
            <sz val="9"/>
            <color indexed="81"/>
            <rFont val="HGPｺﾞｼｯｸM"/>
            <family val="3"/>
            <charset val="128"/>
          </rPr>
          <t xml:space="preserve">
３桁で入力してください。
</t>
        </r>
        <r>
          <rPr>
            <b/>
            <sz val="9"/>
            <color indexed="81"/>
            <rFont val="HGPｺﾞｼｯｸM"/>
            <family val="3"/>
            <charset val="128"/>
          </rPr>
          <t xml:space="preserve">Branch Code
</t>
        </r>
        <r>
          <rPr>
            <sz val="9"/>
            <color indexed="81"/>
            <rFont val="HGPｺﾞｼｯｸM"/>
            <family val="3"/>
            <charset val="128"/>
          </rPr>
          <t>Please enter the branch code for your financial institution as a 3-digit number.</t>
        </r>
      </text>
    </comment>
    <comment ref="H75" authorId="0" shapeId="0">
      <text>
        <r>
          <rPr>
            <b/>
            <sz val="9"/>
            <color indexed="81"/>
            <rFont val="HGSｺﾞｼｯｸM"/>
            <family val="3"/>
            <charset val="128"/>
          </rPr>
          <t>口座番号</t>
        </r>
        <r>
          <rPr>
            <sz val="9"/>
            <color indexed="81"/>
            <rFont val="HGSｺﾞｼｯｸM"/>
            <family val="3"/>
            <charset val="128"/>
          </rPr>
          <t xml:space="preserve">
7桁で入力してください。
7桁未満の場合は，頭に０をつけて7桁で入力してください。
</t>
        </r>
        <r>
          <rPr>
            <b/>
            <sz val="9"/>
            <color indexed="81"/>
            <rFont val="HGSｺﾞｼｯｸM"/>
            <family val="3"/>
            <charset val="128"/>
          </rPr>
          <t xml:space="preserve">Account Number
</t>
        </r>
        <r>
          <rPr>
            <sz val="9"/>
            <color indexed="81"/>
            <rFont val="HGSｺﾞｼｯｸM"/>
            <family val="3"/>
            <charset val="128"/>
          </rPr>
          <t>Please enter your bank account number as a 7-digit number.
If the number is shorter than seven digits, please enter it as a 7-digit number by adding zeros as necessary before the number.</t>
        </r>
      </text>
    </comment>
    <comment ref="H76" authorId="0" shapeId="0">
      <text>
        <r>
          <rPr>
            <b/>
            <sz val="9"/>
            <color indexed="81"/>
            <rFont val="HGPｺﾞｼｯｸM"/>
            <family val="3"/>
            <charset val="128"/>
          </rPr>
          <t>預金種別　Account Type</t>
        </r>
        <r>
          <rPr>
            <sz val="9"/>
            <color indexed="81"/>
            <rFont val="HGPｺﾞｼｯｸM"/>
            <family val="3"/>
            <charset val="128"/>
          </rPr>
          <t xml:space="preserve">
１：普通　Ordinary Account (futsū)
２：当座　Checking Account (touza) 
４：貯蓄　Savings Account (chochiku)
９：その他　Other</t>
        </r>
      </text>
    </comment>
    <comment ref="H77" authorId="0" shapeId="0">
      <text>
        <r>
          <rPr>
            <b/>
            <sz val="9"/>
            <color indexed="81"/>
            <rFont val="HGPｺﾞｼｯｸM"/>
            <family val="3"/>
            <charset val="128"/>
          </rPr>
          <t xml:space="preserve">口座名義（漢字）
</t>
        </r>
        <r>
          <rPr>
            <sz val="9"/>
            <color indexed="81"/>
            <rFont val="HGPｺﾞｼｯｸM"/>
            <family val="3"/>
            <charset val="128"/>
          </rPr>
          <t>全角文字，20文字以内で入力してください。</t>
        </r>
        <r>
          <rPr>
            <b/>
            <sz val="9"/>
            <color indexed="81"/>
            <rFont val="HGPｺﾞｼｯｸM"/>
            <family val="3"/>
            <charset val="128"/>
          </rPr>
          <t xml:space="preserve">
Name on the Account (Kanji/Latin Alphabet)
</t>
        </r>
        <r>
          <rPr>
            <sz val="9"/>
            <color indexed="81"/>
            <rFont val="HGPｺﾞｼｯｸM"/>
            <family val="3"/>
            <charset val="128"/>
          </rPr>
          <t>Please enter your name in 20 or fewer full-width characters.</t>
        </r>
      </text>
    </comment>
    <comment ref="H78" authorId="0" shapeId="0">
      <text>
        <r>
          <rPr>
            <b/>
            <sz val="9"/>
            <color indexed="81"/>
            <rFont val="HGSｺﾞｼｯｸM"/>
            <family val="3"/>
            <charset val="128"/>
          </rPr>
          <t>口座名義（カナ）</t>
        </r>
        <r>
          <rPr>
            <sz val="9"/>
            <color indexed="81"/>
            <rFont val="HGSｺﾞｼｯｸM"/>
            <family val="3"/>
            <charset val="128"/>
          </rPr>
          <t xml:space="preserve">
半角カナ，30文字以内で入力してください。
</t>
        </r>
        <r>
          <rPr>
            <b/>
            <sz val="9"/>
            <color indexed="81"/>
            <rFont val="HGSｺﾞｼｯｸM"/>
            <family val="3"/>
            <charset val="128"/>
          </rPr>
          <t xml:space="preserve">Name on the Account (Katakana)
</t>
        </r>
        <r>
          <rPr>
            <sz val="9"/>
            <color indexed="81"/>
            <rFont val="HGSｺﾞｼｯｸM"/>
            <family val="3"/>
            <charset val="128"/>
          </rPr>
          <t>Please enter your name in 30 or fewer half-width katakana characters.</t>
        </r>
      </text>
    </comment>
    <comment ref="H90" authorId="0" shapeId="0">
      <text>
        <r>
          <rPr>
            <b/>
            <sz val="9"/>
            <color indexed="81"/>
            <rFont val="HGPｺﾞｼｯｸM"/>
            <family val="3"/>
            <charset val="128"/>
          </rPr>
          <t xml:space="preserve">支払区分
</t>
        </r>
        <r>
          <rPr>
            <sz val="9"/>
            <color indexed="81"/>
            <rFont val="HGPｺﾞｼｯｸM"/>
            <family val="3"/>
            <charset val="128"/>
          </rPr>
          <t>1:総合振込
2:現金（公共料金）
3:受領代理
4:外国送金
5:口座振替(公共料金）</t>
        </r>
      </text>
    </comment>
    <comment ref="H91" authorId="0" shapeId="0">
      <text>
        <r>
          <rPr>
            <b/>
            <sz val="9"/>
            <color indexed="81"/>
            <rFont val="HGPｺﾞｼｯｸM"/>
            <family val="3"/>
            <charset val="128"/>
          </rPr>
          <t xml:space="preserve">旅費支給区分
</t>
        </r>
        <r>
          <rPr>
            <sz val="9"/>
            <color indexed="81"/>
            <rFont val="HGPｺﾞｼｯｸM"/>
            <family val="3"/>
            <charset val="128"/>
          </rPr>
          <t>１：職員
２：職員（学割適用）
３：役員・指定職（グリーン利用無）
４：役員・指定職（グリーン利用）
５：学生
６：学生（学割適用無）</t>
        </r>
      </text>
    </comment>
    <comment ref="H94" authorId="0" shapeId="0">
      <text>
        <r>
          <rPr>
            <b/>
            <sz val="9"/>
            <color indexed="81"/>
            <rFont val="HGPｺﾞｼｯｸM"/>
            <family val="3"/>
            <charset val="128"/>
          </rPr>
          <t xml:space="preserve">職員番号コード1
</t>
        </r>
        <r>
          <rPr>
            <sz val="9"/>
            <color indexed="81"/>
            <rFont val="HGPｺﾞｼｯｸM"/>
            <family val="3"/>
            <charset val="128"/>
          </rPr>
          <t>学内連絡先を登録するため、担当者の職員番号を入力してください。</t>
        </r>
      </text>
    </comment>
    <comment ref="H96" authorId="0" shapeId="0">
      <text>
        <r>
          <rPr>
            <b/>
            <sz val="9"/>
            <color indexed="81"/>
            <rFont val="HGPｺﾞｼｯｸM"/>
            <family val="3"/>
            <charset val="128"/>
          </rPr>
          <t>所属名，担当者名，内線等</t>
        </r>
        <r>
          <rPr>
            <sz val="9"/>
            <color indexed="81"/>
            <rFont val="HGPｺﾞｼｯｸM"/>
            <family val="3"/>
            <charset val="128"/>
          </rPr>
          <t xml:space="preserve">
学内連絡先を登録するため、担当者の情報を入力してください。</t>
        </r>
      </text>
    </comment>
  </commentList>
</comments>
</file>

<file path=xl/sharedStrings.xml><?xml version="1.0" encoding="utf-8"?>
<sst xmlns="http://schemas.openxmlformats.org/spreadsheetml/2006/main" count="580" uniqueCount="232">
  <si>
    <r>
      <t>　注意事項
 　・</t>
    </r>
    <r>
      <rPr>
        <u/>
        <sz val="9"/>
        <color theme="1"/>
        <rFont val="ＭＳ Ｐゴシック"/>
        <family val="3"/>
        <charset val="128"/>
      </rPr>
      <t xml:space="preserve">報酬・諸謝金等のお支払いにおいては，本学で作成する法定調書（支払調書）にマイナンバーが必要になることがあります。
</t>
    </r>
    <r>
      <rPr>
        <sz val="9"/>
        <color theme="1"/>
        <rFont val="ＭＳ Ｐゴシック"/>
        <family val="3"/>
        <charset val="128"/>
      </rPr>
      <t>　　</t>
    </r>
    <r>
      <rPr>
        <u/>
        <sz val="9"/>
        <color theme="1"/>
        <rFont val="ＭＳ Ｐゴシック"/>
        <family val="3"/>
        <charset val="128"/>
      </rPr>
      <t>この場合，ご登録いただいたメールアドレス宛てに，マイナンバーご提供に関するご案内メールを送信しますので，ご協力よろしくお願いします</t>
    </r>
    <r>
      <rPr>
        <sz val="9"/>
        <color theme="1"/>
        <rFont val="ＭＳ Ｐゴシック"/>
        <family val="3"/>
        <charset val="128"/>
      </rPr>
      <t>。
　　</t>
    </r>
    <r>
      <rPr>
        <u/>
        <sz val="9"/>
        <color theme="1"/>
        <rFont val="ＭＳ Ｐゴシック"/>
        <family val="3"/>
        <charset val="128"/>
      </rPr>
      <t xml:space="preserve">本学は，関連法令及び本学関連規程等を遵守し，前述目的においてマイナンバーを収集・利用しますのでマイナンバーの提供にご協力ください。
</t>
    </r>
    <r>
      <rPr>
        <sz val="8"/>
        <color theme="1"/>
        <rFont val="ＭＳ Ｐゴシック"/>
        <family val="3"/>
        <charset val="128"/>
      </rPr>
      <t>　IMPORTANT
　・</t>
    </r>
    <r>
      <rPr>
        <u/>
        <sz val="8"/>
        <color theme="1"/>
        <rFont val="ＭＳ Ｐゴシック"/>
        <family val="3"/>
        <charset val="128"/>
      </rPr>
      <t xml:space="preserve">For the payment of remuneration, honorarium, or similar sums, our university’s statutory reports (payment records) may require your Individual Number, called "My Number".
</t>
    </r>
    <r>
      <rPr>
        <sz val="8"/>
        <color theme="1"/>
        <rFont val="ＭＳ Ｐゴシック"/>
        <family val="3"/>
        <charset val="128"/>
      </rPr>
      <t xml:space="preserve">　 </t>
    </r>
    <r>
      <rPr>
        <u/>
        <sz val="8"/>
        <color theme="1"/>
        <rFont val="ＭＳ Ｐゴシック"/>
        <family val="3"/>
        <charset val="128"/>
      </rPr>
      <t xml:space="preserve">When this is the case, we will send an email to the address you enter here with instructions on how to provide us with your My Number. We ask for your cooperation with this extra step.
</t>
    </r>
    <r>
      <rPr>
        <sz val="8"/>
        <color theme="1"/>
        <rFont val="ＭＳ Ｐゴシック"/>
        <family val="3"/>
        <charset val="128"/>
      </rPr>
      <t xml:space="preserve">   </t>
    </r>
    <r>
      <rPr>
        <u/>
        <sz val="8"/>
        <color theme="1"/>
        <rFont val="ＭＳ Ｐゴシック"/>
        <family val="3"/>
        <charset val="128"/>
      </rPr>
      <t>Nagoya University complies with related laws and university rules when collecting and using My Number for the purposes stated above. We greatly appreciate your cooperation in providing us with your My Number.</t>
    </r>
    <rPh sb="1" eb="3">
      <t>チュウイ</t>
    </rPh>
    <rPh sb="3" eb="5">
      <t>ジコウ</t>
    </rPh>
    <rPh sb="9" eb="11">
      <t>ホウシュウ</t>
    </rPh>
    <rPh sb="12" eb="15">
      <t>ショシャキン</t>
    </rPh>
    <rPh sb="15" eb="16">
      <t>トウ</t>
    </rPh>
    <rPh sb="18" eb="20">
      <t>シハラ</t>
    </rPh>
    <rPh sb="27" eb="29">
      <t>ホンガク</t>
    </rPh>
    <rPh sb="30" eb="32">
      <t>サクセイ</t>
    </rPh>
    <rPh sb="34" eb="36">
      <t>ホウテイ</t>
    </rPh>
    <rPh sb="36" eb="38">
      <t>チョウショ</t>
    </rPh>
    <rPh sb="39" eb="41">
      <t>シハライ</t>
    </rPh>
    <rPh sb="41" eb="43">
      <t>チョウショ</t>
    </rPh>
    <rPh sb="52" eb="54">
      <t>ヒツヨウ</t>
    </rPh>
    <rPh sb="70" eb="72">
      <t>バアイ</t>
    </rPh>
    <rPh sb="74" eb="76">
      <t>トウロク</t>
    </rPh>
    <rPh sb="88" eb="89">
      <t>ア</t>
    </rPh>
    <rPh sb="99" eb="101">
      <t>テイキョウ</t>
    </rPh>
    <rPh sb="102" eb="103">
      <t>カン</t>
    </rPh>
    <rPh sb="106" eb="108">
      <t>アンナイ</t>
    </rPh>
    <rPh sb="112" eb="114">
      <t>ソウシン</t>
    </rPh>
    <rPh sb="121" eb="123">
      <t>キョウリョク</t>
    </rPh>
    <rPh sb="128" eb="129">
      <t>ネガ</t>
    </rPh>
    <phoneticPr fontId="4"/>
  </si>
  <si>
    <t>NO.</t>
  </si>
  <si>
    <r>
      <t xml:space="preserve">記入要領
</t>
    </r>
    <r>
      <rPr>
        <b/>
        <sz val="8"/>
        <color theme="1"/>
        <rFont val="ＭＳ Ｐゴシック"/>
        <family val="3"/>
        <charset val="128"/>
      </rPr>
      <t>Entry Guidelines and Other Information</t>
    </r>
    <rPh sb="0" eb="2">
      <t>キニュウ</t>
    </rPh>
    <rPh sb="2" eb="4">
      <t>ヨウリョウ</t>
    </rPh>
    <phoneticPr fontId="1"/>
  </si>
  <si>
    <t>1</t>
  </si>
  <si>
    <r>
      <rPr>
        <b/>
        <sz val="10"/>
        <rFont val="ＭＳ Ｐゴシック"/>
        <family val="3"/>
        <charset val="128"/>
      </rPr>
      <t xml:space="preserve">登録コード </t>
    </r>
    <r>
      <rPr>
        <sz val="10"/>
        <rFont val="ＭＳ Ｐゴシック"/>
        <family val="3"/>
        <charset val="128"/>
      </rPr>
      <t xml:space="preserve">
</t>
    </r>
    <r>
      <rPr>
        <sz val="8"/>
        <rFont val="ＭＳ Ｐゴシック"/>
        <family val="3"/>
        <charset val="128"/>
      </rPr>
      <t>Registration Code</t>
    </r>
    <rPh sb="0" eb="2">
      <t>トウロク</t>
    </rPh>
    <phoneticPr fontId="1"/>
  </si>
  <si>
    <r>
      <t xml:space="preserve">半角
</t>
    </r>
    <r>
      <rPr>
        <sz val="8"/>
        <rFont val="ＭＳ Ｐゴシック"/>
        <family val="3"/>
        <charset val="128"/>
      </rPr>
      <t>Half-width</t>
    </r>
    <phoneticPr fontId="4"/>
  </si>
  <si>
    <t>10</t>
    <phoneticPr fontId="4"/>
  </si>
  <si>
    <t>2</t>
  </si>
  <si>
    <r>
      <t xml:space="preserve">日付
</t>
    </r>
    <r>
      <rPr>
        <sz val="6"/>
        <rFont val="ＭＳ Ｐゴシック"/>
        <family val="3"/>
        <charset val="128"/>
      </rPr>
      <t>Date(Half-width)</t>
    </r>
    <phoneticPr fontId="4"/>
  </si>
  <si>
    <t>有効期間終了</t>
  </si>
  <si>
    <t>日付</t>
  </si>
  <si>
    <t/>
  </si>
  <si>
    <t>3</t>
  </si>
  <si>
    <t>1</t>
    <phoneticPr fontId="4"/>
  </si>
  <si>
    <t>相手先略称</t>
  </si>
  <si>
    <t>全角</t>
    <rPh sb="0" eb="1">
      <t>ゼン</t>
    </rPh>
    <phoneticPr fontId="7"/>
  </si>
  <si>
    <t>4</t>
  </si>
  <si>
    <r>
      <rPr>
        <b/>
        <sz val="9"/>
        <color theme="1"/>
        <rFont val="ＭＳ Ｐゴシック"/>
        <family val="3"/>
        <charset val="128"/>
      </rPr>
      <t>半角カタカナで入力してください</t>
    </r>
    <r>
      <rPr>
        <sz val="9"/>
        <color theme="1"/>
        <rFont val="ＭＳ Ｐゴシック"/>
        <family val="3"/>
        <charset val="128"/>
      </rPr>
      <t xml:space="preserve">
</t>
    </r>
    <r>
      <rPr>
        <sz val="8"/>
        <color theme="1"/>
        <rFont val="ＭＳ Ｐゴシック"/>
        <family val="3"/>
        <charset val="128"/>
      </rPr>
      <t>Please enter your full name in half-width katakana.</t>
    </r>
    <rPh sb="0" eb="2">
      <t>ハンカク</t>
    </rPh>
    <rPh sb="7" eb="9">
      <t>ニュウリョク</t>
    </rPh>
    <phoneticPr fontId="1"/>
  </si>
  <si>
    <t>5</t>
  </si>
  <si>
    <r>
      <t xml:space="preserve">全角
</t>
    </r>
    <r>
      <rPr>
        <sz val="8"/>
        <rFont val="ＭＳ Ｐゴシック"/>
        <family val="3"/>
        <charset val="128"/>
      </rPr>
      <t>Full-width</t>
    </r>
    <rPh sb="0" eb="1">
      <t>ゼン</t>
    </rPh>
    <phoneticPr fontId="7"/>
  </si>
  <si>
    <t>30</t>
  </si>
  <si>
    <t>相手先名称（氏名）</t>
    <rPh sb="0" eb="3">
      <t>アイテサキ</t>
    </rPh>
    <rPh sb="6" eb="8">
      <t>シメイ</t>
    </rPh>
    <phoneticPr fontId="1"/>
  </si>
  <si>
    <t>全角</t>
    <rPh sb="0" eb="2">
      <t>ゼンカク</t>
    </rPh>
    <phoneticPr fontId="7"/>
  </si>
  <si>
    <t>10</t>
  </si>
  <si>
    <t>6</t>
  </si>
  <si>
    <r>
      <rPr>
        <b/>
        <sz val="10"/>
        <rFont val="ＭＳ Ｐゴシック"/>
        <family val="3"/>
        <charset val="128"/>
      </rPr>
      <t>所属</t>
    </r>
    <r>
      <rPr>
        <sz val="10"/>
        <rFont val="ＭＳ Ｐゴシック"/>
        <family val="3"/>
        <charset val="128"/>
      </rPr>
      <t xml:space="preserve">
</t>
    </r>
    <r>
      <rPr>
        <sz val="8"/>
        <rFont val="ＭＳ Ｐゴシック"/>
        <family val="3"/>
        <charset val="128"/>
      </rPr>
      <t>Affiliation</t>
    </r>
    <phoneticPr fontId="4"/>
  </si>
  <si>
    <t>7</t>
  </si>
  <si>
    <r>
      <rPr>
        <b/>
        <sz val="10"/>
        <rFont val="ＭＳ Ｐゴシック"/>
        <family val="3"/>
        <charset val="128"/>
      </rPr>
      <t>役職名</t>
    </r>
    <r>
      <rPr>
        <sz val="10"/>
        <rFont val="ＭＳ Ｐゴシック"/>
        <family val="3"/>
        <charset val="128"/>
      </rPr>
      <t xml:space="preserve">
</t>
    </r>
    <r>
      <rPr>
        <sz val="8"/>
        <rFont val="ＭＳ Ｐゴシック"/>
        <family val="3"/>
        <charset val="128"/>
      </rPr>
      <t>Job Title or Position</t>
    </r>
    <phoneticPr fontId="4"/>
  </si>
  <si>
    <t>20</t>
  </si>
  <si>
    <t>代表者名</t>
  </si>
  <si>
    <t>全角</t>
    <rPh sb="0" eb="1">
      <t>ゼン</t>
    </rPh>
    <phoneticPr fontId="2"/>
  </si>
  <si>
    <t>敬称</t>
  </si>
  <si>
    <t>半角</t>
    <rPh sb="0" eb="2">
      <t>ハンカク</t>
    </rPh>
    <phoneticPr fontId="2"/>
  </si>
  <si>
    <t>索引</t>
  </si>
  <si>
    <t>半角</t>
  </si>
  <si>
    <t>8</t>
  </si>
  <si>
    <r>
      <rPr>
        <b/>
        <sz val="8"/>
        <rFont val="ＭＳ Ｐゴシック"/>
        <family val="3"/>
        <charset val="128"/>
      </rPr>
      <t>居所</t>
    </r>
    <r>
      <rPr>
        <sz val="8"/>
        <rFont val="ＭＳ Ｐゴシック"/>
        <family val="3"/>
        <charset val="128"/>
      </rPr>
      <t>(業者は所在地)</t>
    </r>
    <rPh sb="0" eb="2">
      <t>キョショ</t>
    </rPh>
    <rPh sb="3" eb="5">
      <t>ギョウシャ</t>
    </rPh>
    <rPh sb="6" eb="9">
      <t>ショザイチ</t>
    </rPh>
    <phoneticPr fontId="1"/>
  </si>
  <si>
    <r>
      <rPr>
        <b/>
        <sz val="10"/>
        <rFont val="ＭＳ Ｐゴシック"/>
        <family val="3"/>
        <charset val="128"/>
      </rPr>
      <t>郵便番号</t>
    </r>
    <r>
      <rPr>
        <sz val="10"/>
        <rFont val="ＭＳ Ｐゴシック"/>
        <family val="3"/>
        <charset val="128"/>
      </rPr>
      <t xml:space="preserve">
</t>
    </r>
    <r>
      <rPr>
        <sz val="8"/>
        <rFont val="ＭＳ Ｐゴシック"/>
        <family val="3"/>
        <charset val="128"/>
      </rPr>
      <t>Postal Code</t>
    </r>
    <phoneticPr fontId="4"/>
  </si>
  <si>
    <r>
      <rPr>
        <b/>
        <sz val="9"/>
        <color theme="1"/>
        <rFont val="ＭＳ Ｐゴシック"/>
        <family val="3"/>
        <charset val="128"/>
      </rPr>
      <t>ハイフンなしで７ケタで入力してください</t>
    </r>
    <r>
      <rPr>
        <sz val="9"/>
        <color theme="1"/>
        <rFont val="ＭＳ Ｐゴシック"/>
        <family val="3"/>
        <charset val="128"/>
      </rPr>
      <t xml:space="preserve">
</t>
    </r>
    <r>
      <rPr>
        <sz val="8"/>
        <color theme="1"/>
        <rFont val="ＭＳ Ｐゴシック"/>
        <family val="3"/>
        <charset val="128"/>
      </rPr>
      <t>Please enter the seven digits without a hyphen.</t>
    </r>
    <rPh sb="11" eb="13">
      <t>ニュウリョク</t>
    </rPh>
    <phoneticPr fontId="1"/>
  </si>
  <si>
    <r>
      <rPr>
        <b/>
        <sz val="10"/>
        <rFont val="ＭＳ Ｐゴシック"/>
        <family val="3"/>
        <charset val="128"/>
      </rPr>
      <t>住所１</t>
    </r>
    <r>
      <rPr>
        <sz val="10"/>
        <rFont val="ＭＳ Ｐゴシック"/>
        <family val="3"/>
        <charset val="128"/>
      </rPr>
      <t xml:space="preserve">
</t>
    </r>
    <r>
      <rPr>
        <sz val="8"/>
        <rFont val="ＭＳ Ｐゴシック"/>
        <family val="3"/>
        <charset val="128"/>
      </rPr>
      <t>Address (1)</t>
    </r>
    <phoneticPr fontId="4"/>
  </si>
  <si>
    <r>
      <rPr>
        <b/>
        <sz val="10"/>
        <rFont val="ＭＳ Ｐゴシック"/>
        <family val="3"/>
        <charset val="128"/>
      </rPr>
      <t>住所２</t>
    </r>
    <r>
      <rPr>
        <sz val="10"/>
        <rFont val="ＭＳ Ｐゴシック"/>
        <family val="3"/>
        <charset val="128"/>
      </rPr>
      <t xml:space="preserve">
</t>
    </r>
    <r>
      <rPr>
        <sz val="8"/>
        <rFont val="ＭＳ Ｐゴシック"/>
        <family val="3"/>
        <charset val="128"/>
      </rPr>
      <t>Address (2)</t>
    </r>
    <phoneticPr fontId="4"/>
  </si>
  <si>
    <r>
      <rPr>
        <b/>
        <sz val="9"/>
        <color theme="1"/>
        <rFont val="ＭＳ Ｐゴシック"/>
        <family val="3"/>
        <charset val="128"/>
      </rPr>
      <t>住所１の続きから入力してください</t>
    </r>
    <r>
      <rPr>
        <sz val="9"/>
        <color theme="1"/>
        <rFont val="ＭＳ Ｐゴシック"/>
        <family val="3"/>
        <charset val="128"/>
      </rPr>
      <t xml:space="preserve">
</t>
    </r>
    <r>
      <rPr>
        <sz val="8"/>
        <color theme="1"/>
        <rFont val="ＭＳ Ｐゴシック"/>
        <family val="3"/>
        <charset val="128"/>
      </rPr>
      <t>Please continue entering your address here.</t>
    </r>
    <rPh sb="0" eb="2">
      <t>ジュウショ</t>
    </rPh>
    <rPh sb="4" eb="5">
      <t>ツヅ</t>
    </rPh>
    <rPh sb="8" eb="10">
      <t>ニュウリョク</t>
    </rPh>
    <phoneticPr fontId="1"/>
  </si>
  <si>
    <t>9</t>
  </si>
  <si>
    <r>
      <rPr>
        <b/>
        <sz val="10"/>
        <rFont val="ＭＳ Ｐゴシック"/>
        <family val="3"/>
        <charset val="128"/>
      </rPr>
      <t>電話番号</t>
    </r>
    <r>
      <rPr>
        <sz val="8"/>
        <rFont val="ＭＳ Ｐゴシック"/>
        <family val="3"/>
        <charset val="128"/>
      </rPr>
      <t xml:space="preserve">
Phone Number</t>
    </r>
    <phoneticPr fontId="4"/>
  </si>
  <si>
    <r>
      <rPr>
        <b/>
        <sz val="9"/>
        <color theme="1"/>
        <rFont val="ＭＳ Ｐゴシック"/>
        <family val="3"/>
        <charset val="128"/>
      </rPr>
      <t>ハイフンも記入してください</t>
    </r>
    <r>
      <rPr>
        <sz val="9"/>
        <color theme="1"/>
        <rFont val="ＭＳ Ｐゴシック"/>
        <family val="3"/>
        <charset val="128"/>
      </rPr>
      <t xml:space="preserve">
</t>
    </r>
    <r>
      <rPr>
        <sz val="8"/>
        <color theme="1"/>
        <rFont val="ＭＳ Ｐゴシック"/>
        <family val="3"/>
        <charset val="128"/>
      </rPr>
      <t>Please include the hyphens when entering the number.</t>
    </r>
    <rPh sb="5" eb="7">
      <t>キニュウ</t>
    </rPh>
    <phoneticPr fontId="1"/>
  </si>
  <si>
    <r>
      <rPr>
        <b/>
        <sz val="10"/>
        <rFont val="ＭＳ Ｐゴシック"/>
        <family val="3"/>
        <charset val="128"/>
      </rPr>
      <t>ＦＡＸ番号</t>
    </r>
    <r>
      <rPr>
        <sz val="10"/>
        <rFont val="ＭＳ Ｐゴシック"/>
        <family val="3"/>
        <charset val="128"/>
      </rPr>
      <t xml:space="preserve">
</t>
    </r>
    <r>
      <rPr>
        <sz val="8"/>
        <rFont val="ＭＳ Ｐゴシック"/>
        <family val="3"/>
        <charset val="128"/>
      </rPr>
      <t>Fax Number</t>
    </r>
    <phoneticPr fontId="4"/>
  </si>
  <si>
    <t>パスワード</t>
  </si>
  <si>
    <t>11</t>
  </si>
  <si>
    <r>
      <rPr>
        <b/>
        <sz val="10"/>
        <rFont val="ＭＳ Ｐゴシック"/>
        <family val="3"/>
        <charset val="128"/>
      </rPr>
      <t>メールアドレス</t>
    </r>
    <r>
      <rPr>
        <sz val="10"/>
        <rFont val="ＭＳ Ｐゴシック"/>
        <family val="3"/>
        <charset val="128"/>
      </rPr>
      <t xml:space="preserve">
</t>
    </r>
    <r>
      <rPr>
        <sz val="8"/>
        <rFont val="ＭＳ Ｐゴシック"/>
        <family val="3"/>
        <charset val="128"/>
      </rPr>
      <t>Email Address</t>
    </r>
    <phoneticPr fontId="4"/>
  </si>
  <si>
    <t>60</t>
  </si>
  <si>
    <r>
      <rPr>
        <b/>
        <sz val="9"/>
        <rFont val="ＭＳ Ｐゴシック"/>
        <family val="3"/>
        <charset val="128"/>
      </rPr>
      <t>支払通知メール配信を希望する場合はこのアドレスに送付されます　</t>
    </r>
    <r>
      <rPr>
        <b/>
        <u/>
        <sz val="9"/>
        <rFont val="ＭＳ Ｐゴシック"/>
        <family val="3"/>
        <charset val="128"/>
      </rPr>
      <t>※マイナンバーの提供に関するお知らせ等を送付する場合があります</t>
    </r>
    <r>
      <rPr>
        <u/>
        <sz val="9"/>
        <rFont val="ＭＳ Ｐゴシック"/>
        <family val="3"/>
        <charset val="128"/>
      </rPr>
      <t xml:space="preserve">
</t>
    </r>
    <r>
      <rPr>
        <sz val="8"/>
        <rFont val="ＭＳ Ｐゴシック"/>
        <family val="3"/>
        <charset val="128"/>
      </rPr>
      <t>If you select to receive payment notification emails, then they will be sent to this address.　* We may send you a notification regarding how to provide your Individual Number (My Number)</t>
    </r>
    <rPh sb="0" eb="2">
      <t>シハライ</t>
    </rPh>
    <rPh sb="2" eb="4">
      <t>ツウチ</t>
    </rPh>
    <rPh sb="7" eb="9">
      <t>ハイシン</t>
    </rPh>
    <rPh sb="10" eb="12">
      <t>キボウ</t>
    </rPh>
    <rPh sb="14" eb="16">
      <t>バアイ</t>
    </rPh>
    <rPh sb="24" eb="26">
      <t>ソウフ</t>
    </rPh>
    <rPh sb="39" eb="41">
      <t>テイキョウ</t>
    </rPh>
    <rPh sb="42" eb="43">
      <t>カン</t>
    </rPh>
    <rPh sb="46" eb="47">
      <t>シ</t>
    </rPh>
    <rPh sb="49" eb="50">
      <t>トウ</t>
    </rPh>
    <rPh sb="51" eb="53">
      <t>ソウフ</t>
    </rPh>
    <rPh sb="55" eb="57">
      <t>バアイ</t>
    </rPh>
    <phoneticPr fontId="1"/>
  </si>
  <si>
    <t>誓約区分</t>
  </si>
  <si>
    <t>取引に関する誓約書の提出の有無です</t>
    <rPh sb="0" eb="2">
      <t>トリヒキ</t>
    </rPh>
    <rPh sb="3" eb="4">
      <t>カン</t>
    </rPh>
    <rPh sb="6" eb="9">
      <t>セイヤクショ</t>
    </rPh>
    <rPh sb="10" eb="12">
      <t>テイシュツ</t>
    </rPh>
    <rPh sb="13" eb="15">
      <t>ウム</t>
    </rPh>
    <phoneticPr fontId="1"/>
  </si>
  <si>
    <t>組織コード</t>
    <rPh sb="0" eb="2">
      <t>ソシキ</t>
    </rPh>
    <phoneticPr fontId="2"/>
  </si>
  <si>
    <t>得意先フラグ</t>
    <rPh sb="0" eb="3">
      <t>トクイサキ</t>
    </rPh>
    <phoneticPr fontId="2"/>
  </si>
  <si>
    <t>請求先フラグ</t>
  </si>
  <si>
    <t>請求書発行有無</t>
  </si>
  <si>
    <t>請求先コード</t>
  </si>
  <si>
    <t>得意先ランク</t>
  </si>
  <si>
    <t>入金区分</t>
  </si>
  <si>
    <t>請求先消費税課税区分</t>
  </si>
  <si>
    <t>仕入先フラグ</t>
    <rPh sb="0" eb="2">
      <t>シイレ</t>
    </rPh>
    <rPh sb="2" eb="3">
      <t>サキ</t>
    </rPh>
    <phoneticPr fontId="2"/>
  </si>
  <si>
    <t>デフォルト　1 　（契約先）</t>
    <rPh sb="10" eb="13">
      <t>ケイヤクサキ</t>
    </rPh>
    <phoneticPr fontId="1"/>
  </si>
  <si>
    <t>支払先フラグ</t>
  </si>
  <si>
    <t>デフォルト　1 　（支払先）</t>
    <rPh sb="10" eb="12">
      <t>シハライ</t>
    </rPh>
    <rPh sb="12" eb="13">
      <t>サキ</t>
    </rPh>
    <phoneticPr fontId="1"/>
  </si>
  <si>
    <t>12</t>
    <phoneticPr fontId="4"/>
  </si>
  <si>
    <r>
      <rPr>
        <b/>
        <sz val="10"/>
        <rFont val="ＭＳ Ｐゴシック"/>
        <family val="3"/>
        <charset val="128"/>
      </rPr>
      <t>支払通知メール配信</t>
    </r>
    <r>
      <rPr>
        <sz val="10"/>
        <rFont val="ＭＳ Ｐゴシック"/>
        <family val="3"/>
        <charset val="128"/>
      </rPr>
      <t xml:space="preserve">
</t>
    </r>
    <r>
      <rPr>
        <sz val="8"/>
        <rFont val="ＭＳ Ｐゴシック"/>
        <family val="3"/>
        <charset val="128"/>
      </rPr>
      <t>Payment Notification Emails</t>
    </r>
    <rPh sb="7" eb="9">
      <t>ハイシン</t>
    </rPh>
    <phoneticPr fontId="1"/>
  </si>
  <si>
    <r>
      <rPr>
        <b/>
        <sz val="9"/>
        <color theme="1"/>
        <rFont val="ＭＳ Ｐゴシック"/>
        <family val="3"/>
        <charset val="128"/>
      </rPr>
      <t>希望する場合は、１　を入力してください</t>
    </r>
    <r>
      <rPr>
        <sz val="9"/>
        <color theme="1"/>
        <rFont val="ＭＳ Ｐゴシック"/>
        <family val="3"/>
        <charset val="128"/>
      </rPr>
      <t xml:space="preserve">
</t>
    </r>
    <r>
      <rPr>
        <sz val="8"/>
        <color theme="1"/>
        <rFont val="ＭＳ Ｐゴシック"/>
        <family val="3"/>
        <charset val="128"/>
      </rPr>
      <t>Please enter "1" if you would like us to send payment notification emails.</t>
    </r>
    <rPh sb="0" eb="2">
      <t>キボウ</t>
    </rPh>
    <rPh sb="4" eb="6">
      <t>バアイ</t>
    </rPh>
    <rPh sb="11" eb="13">
      <t>ニュウリョク</t>
    </rPh>
    <phoneticPr fontId="1"/>
  </si>
  <si>
    <t>支払通知書区分</t>
    <rPh sb="4" eb="5">
      <t>ショ</t>
    </rPh>
    <rPh sb="5" eb="7">
      <t>クブン</t>
    </rPh>
    <phoneticPr fontId="2"/>
  </si>
  <si>
    <t>デフォルト　3:メール</t>
  </si>
  <si>
    <t>支払先コード</t>
  </si>
  <si>
    <t>仕入先ランク</t>
  </si>
  <si>
    <t>支払区分</t>
  </si>
  <si>
    <t>1:総合振込　2:現金（公共料金）　3:現金（受領代理）　4:外国送金　5:口座振替(公共料金）　9:戻入</t>
    <rPh sb="2" eb="4">
      <t>ソウゴウ</t>
    </rPh>
    <rPh sb="4" eb="6">
      <t>フリコミ</t>
    </rPh>
    <rPh sb="9" eb="11">
      <t>ゲンキン</t>
    </rPh>
    <rPh sb="12" eb="14">
      <t>コウキョウ</t>
    </rPh>
    <rPh sb="14" eb="16">
      <t>リョウキン</t>
    </rPh>
    <rPh sb="20" eb="22">
      <t>ゲンキン</t>
    </rPh>
    <rPh sb="23" eb="25">
      <t>ジュリョウ</t>
    </rPh>
    <rPh sb="25" eb="27">
      <t>ダイリ</t>
    </rPh>
    <rPh sb="31" eb="33">
      <t>ガイコク</t>
    </rPh>
    <rPh sb="33" eb="35">
      <t>ソウキン</t>
    </rPh>
    <rPh sb="38" eb="40">
      <t>コウザ</t>
    </rPh>
    <rPh sb="40" eb="42">
      <t>フリカエ</t>
    </rPh>
    <rPh sb="43" eb="45">
      <t>コウキョウ</t>
    </rPh>
    <rPh sb="45" eb="47">
      <t>リョウキン</t>
    </rPh>
    <rPh sb="51" eb="53">
      <t>レイニュウ</t>
    </rPh>
    <phoneticPr fontId="1"/>
  </si>
  <si>
    <t>仕入先消費税課税区分</t>
  </si>
  <si>
    <t>デフォルト　1:課税税込切捨て</t>
    <rPh sb="8" eb="10">
      <t>カゼイ</t>
    </rPh>
    <rPh sb="10" eb="12">
      <t>ゼイコミ</t>
    </rPh>
    <rPh sb="12" eb="14">
      <t>キリス</t>
    </rPh>
    <phoneticPr fontId="1"/>
  </si>
  <si>
    <t>13</t>
    <phoneticPr fontId="4"/>
  </si>
  <si>
    <r>
      <rPr>
        <b/>
        <sz val="10"/>
        <rFont val="ＭＳ Ｐゴシック"/>
        <family val="3"/>
        <charset val="128"/>
      </rPr>
      <t>官公需企業区分</t>
    </r>
    <r>
      <rPr>
        <sz val="10"/>
        <rFont val="ＭＳ Ｐゴシック"/>
        <family val="3"/>
        <charset val="128"/>
      </rPr>
      <t xml:space="preserve">
</t>
    </r>
    <r>
      <rPr>
        <sz val="7"/>
        <rFont val="ＭＳ Ｐゴシック"/>
        <family val="3"/>
        <charset val="128"/>
      </rPr>
      <t>Category of Corporations Receiving Public Works Orders</t>
    </r>
    <phoneticPr fontId="4"/>
  </si>
  <si>
    <t>14</t>
    <phoneticPr fontId="4"/>
  </si>
  <si>
    <r>
      <rPr>
        <b/>
        <sz val="10"/>
        <rFont val="ＭＳ Ｐゴシック"/>
        <family val="3"/>
        <charset val="128"/>
      </rPr>
      <t>生年月日</t>
    </r>
    <r>
      <rPr>
        <sz val="10"/>
        <rFont val="ＭＳ Ｐゴシック"/>
        <family val="3"/>
        <charset val="128"/>
      </rPr>
      <t xml:space="preserve">
</t>
    </r>
    <r>
      <rPr>
        <sz val="8"/>
        <rFont val="ＭＳ Ｐゴシック"/>
        <family val="3"/>
        <charset val="128"/>
      </rPr>
      <t>Date of Birth</t>
    </r>
    <rPh sb="0" eb="2">
      <t>セイネン</t>
    </rPh>
    <rPh sb="2" eb="4">
      <t>ガッピ</t>
    </rPh>
    <phoneticPr fontId="1"/>
  </si>
  <si>
    <r>
      <rPr>
        <b/>
        <sz val="9"/>
        <rFont val="ＭＳ Ｐゴシック"/>
        <family val="3"/>
        <charset val="128"/>
      </rPr>
      <t>お支払いに源泉徴収が発生した場合、調書作成業務等に生年月日が必要となります　※個人・個人事業主の方は必ず入力をお願いします</t>
    </r>
    <r>
      <rPr>
        <sz val="9"/>
        <rFont val="ＭＳ Ｐゴシック"/>
        <family val="3"/>
        <charset val="128"/>
      </rPr>
      <t xml:space="preserve">
</t>
    </r>
    <r>
      <rPr>
        <sz val="8"/>
        <rFont val="ＭＳ Ｐゴシック"/>
        <family val="3"/>
        <charset val="128"/>
      </rPr>
      <t>If tax withholding is required for the payment, we will need your date of birth for the creation of records and other tasks.　* Individuals and sole proprietors are required to enter their dates of birth."</t>
    </r>
    <rPh sb="1" eb="3">
      <t>シハラ</t>
    </rPh>
    <rPh sb="5" eb="7">
      <t>ゲンセン</t>
    </rPh>
    <rPh sb="7" eb="9">
      <t>チョウシュウ</t>
    </rPh>
    <rPh sb="10" eb="12">
      <t>ハッセイ</t>
    </rPh>
    <rPh sb="14" eb="16">
      <t>バアイ</t>
    </rPh>
    <rPh sb="17" eb="19">
      <t>チョウショ</t>
    </rPh>
    <rPh sb="19" eb="21">
      <t>サクセイ</t>
    </rPh>
    <rPh sb="21" eb="23">
      <t>ギョウム</t>
    </rPh>
    <rPh sb="23" eb="24">
      <t>トウ</t>
    </rPh>
    <rPh sb="25" eb="27">
      <t>セイネン</t>
    </rPh>
    <rPh sb="27" eb="29">
      <t>ガッピ</t>
    </rPh>
    <rPh sb="30" eb="32">
      <t>ヒツヨウ</t>
    </rPh>
    <rPh sb="39" eb="41">
      <t>コジン</t>
    </rPh>
    <rPh sb="42" eb="44">
      <t>コジン</t>
    </rPh>
    <rPh sb="44" eb="47">
      <t>ジギョウヌシ</t>
    </rPh>
    <rPh sb="48" eb="49">
      <t>カタ</t>
    </rPh>
    <rPh sb="50" eb="51">
      <t>カナラ</t>
    </rPh>
    <rPh sb="52" eb="54">
      <t>ニュウリョク</t>
    </rPh>
    <rPh sb="56" eb="57">
      <t>ネガ</t>
    </rPh>
    <phoneticPr fontId="1"/>
  </si>
  <si>
    <t>コメント</t>
  </si>
  <si>
    <t>40</t>
  </si>
  <si>
    <t>支給区分</t>
    <rPh sb="0" eb="2">
      <t>シキュウ</t>
    </rPh>
    <rPh sb="2" eb="4">
      <t>クブン</t>
    </rPh>
    <phoneticPr fontId="12"/>
  </si>
  <si>
    <t>半角</t>
    <rPh sb="0" eb="2">
      <t>ハンカク</t>
    </rPh>
    <phoneticPr fontId="7"/>
  </si>
  <si>
    <t>1:役員・指定職（グリーン利用無）　2:：役員・指定職（グリーン利用）　3:職員　4:職員（学割適用）　5:学生　6:学生（学割適用無）</t>
    <rPh sb="2" eb="4">
      <t>ヤクイン</t>
    </rPh>
    <rPh sb="5" eb="8">
      <t>シテイショク</t>
    </rPh>
    <rPh sb="13" eb="15">
      <t>リヨウ</t>
    </rPh>
    <rPh sb="15" eb="16">
      <t>ナシ</t>
    </rPh>
    <rPh sb="21" eb="23">
      <t>ヤクイン</t>
    </rPh>
    <rPh sb="24" eb="27">
      <t>シテイショク</t>
    </rPh>
    <rPh sb="32" eb="34">
      <t>リヨウ</t>
    </rPh>
    <rPh sb="38" eb="40">
      <t>ショクイン</t>
    </rPh>
    <rPh sb="43" eb="45">
      <t>ショクイン</t>
    </rPh>
    <rPh sb="46" eb="48">
      <t>ガクワリ</t>
    </rPh>
    <rPh sb="48" eb="50">
      <t>テキヨウ</t>
    </rPh>
    <rPh sb="54" eb="56">
      <t>ガクセイ</t>
    </rPh>
    <rPh sb="59" eb="61">
      <t>ガクセイ</t>
    </rPh>
    <rPh sb="62" eb="64">
      <t>ガクワリ</t>
    </rPh>
    <rPh sb="64" eb="66">
      <t>テキヨウ</t>
    </rPh>
    <rPh sb="66" eb="67">
      <t>ナシ</t>
    </rPh>
    <phoneticPr fontId="1"/>
  </si>
  <si>
    <t>15</t>
    <phoneticPr fontId="4"/>
  </si>
  <si>
    <r>
      <rPr>
        <b/>
        <sz val="10"/>
        <rFont val="ＭＳ Ｐゴシック"/>
        <family val="3"/>
        <charset val="128"/>
      </rPr>
      <t>勤務先所在地</t>
    </r>
    <r>
      <rPr>
        <sz val="10"/>
        <rFont val="ＭＳ Ｐゴシック"/>
        <family val="3"/>
        <charset val="128"/>
      </rPr>
      <t xml:space="preserve">
</t>
    </r>
    <r>
      <rPr>
        <sz val="8"/>
        <rFont val="ＭＳ Ｐゴシック"/>
        <family val="3"/>
        <charset val="128"/>
      </rPr>
      <t>Work Address</t>
    </r>
    <rPh sb="0" eb="3">
      <t>キンムサキ</t>
    </rPh>
    <rPh sb="3" eb="6">
      <t>ショザイチ</t>
    </rPh>
    <phoneticPr fontId="1"/>
  </si>
  <si>
    <t>病院物流区分</t>
    <rPh sb="0" eb="2">
      <t>ビョウイン</t>
    </rPh>
    <rPh sb="2" eb="4">
      <t>ブツリュウ</t>
    </rPh>
    <rPh sb="4" eb="6">
      <t>クブン</t>
    </rPh>
    <phoneticPr fontId="2"/>
  </si>
  <si>
    <t>納品金額小数点あり</t>
    <rPh sb="0" eb="2">
      <t>ノウヒン</t>
    </rPh>
    <rPh sb="2" eb="4">
      <t>キンガク</t>
    </rPh>
    <rPh sb="4" eb="7">
      <t>ショウスウテン</t>
    </rPh>
    <phoneticPr fontId="2"/>
  </si>
  <si>
    <t>メールアドレス（連絡先）</t>
    <rPh sb="8" eb="11">
      <t>レンラクサキ</t>
    </rPh>
    <phoneticPr fontId="1"/>
  </si>
  <si>
    <t>担当者コード1</t>
    <rPh sb="0" eb="3">
      <t>タントウシャ</t>
    </rPh>
    <phoneticPr fontId="2"/>
  </si>
  <si>
    <t>担当者コード2</t>
    <rPh sb="0" eb="3">
      <t>タントウシャ</t>
    </rPh>
    <phoneticPr fontId="2"/>
  </si>
  <si>
    <t>予備1</t>
    <rPh sb="0" eb="2">
      <t>ヨビ</t>
    </rPh>
    <phoneticPr fontId="2"/>
  </si>
  <si>
    <t>予備2</t>
    <rPh sb="0" eb="2">
      <t>ヨビ</t>
    </rPh>
    <phoneticPr fontId="2"/>
  </si>
  <si>
    <t>予備3</t>
    <rPh sb="0" eb="2">
      <t>ヨビ</t>
    </rPh>
    <phoneticPr fontId="1"/>
  </si>
  <si>
    <t>予備4</t>
    <rPh sb="0" eb="2">
      <t>ヨビ</t>
    </rPh>
    <phoneticPr fontId="1"/>
  </si>
  <si>
    <t>相手先コード</t>
  </si>
  <si>
    <t>枝番</t>
  </si>
  <si>
    <t>数値</t>
    <rPh sb="0" eb="2">
      <t>スウチ</t>
    </rPh>
    <phoneticPr fontId="2"/>
  </si>
  <si>
    <t>入出金区分</t>
  </si>
  <si>
    <t>2:出金</t>
    <rPh sb="2" eb="4">
      <t>シュッキン</t>
    </rPh>
    <phoneticPr fontId="4"/>
  </si>
  <si>
    <t>初期支払口座</t>
    <rPh sb="0" eb="6">
      <t>ショキシハライコウザ</t>
    </rPh>
    <phoneticPr fontId="2"/>
  </si>
  <si>
    <t>有効期間開始</t>
  </si>
  <si>
    <t>支払先情報の「有効期間開始」と同じとする</t>
    <rPh sb="0" eb="2">
      <t>シハライ</t>
    </rPh>
    <rPh sb="2" eb="3">
      <t>サキ</t>
    </rPh>
    <rPh sb="3" eb="5">
      <t>ジョウホウ</t>
    </rPh>
    <rPh sb="7" eb="9">
      <t>ユウコウ</t>
    </rPh>
    <rPh sb="9" eb="11">
      <t>キカン</t>
    </rPh>
    <rPh sb="11" eb="13">
      <t>カイシ</t>
    </rPh>
    <rPh sb="15" eb="16">
      <t>オナ</t>
    </rPh>
    <phoneticPr fontId="4"/>
  </si>
  <si>
    <t>16</t>
    <phoneticPr fontId="4"/>
  </si>
  <si>
    <r>
      <rPr>
        <b/>
        <sz val="10"/>
        <rFont val="ＭＳ Ｐゴシック"/>
        <family val="3"/>
        <charset val="128"/>
      </rPr>
      <t>金融機関コード</t>
    </r>
    <r>
      <rPr>
        <sz val="10"/>
        <rFont val="ＭＳ Ｐゴシック"/>
        <family val="3"/>
        <charset val="128"/>
      </rPr>
      <t xml:space="preserve">
</t>
    </r>
    <r>
      <rPr>
        <sz val="8"/>
        <rFont val="ＭＳ Ｐゴシック"/>
        <family val="3"/>
        <charset val="128"/>
      </rPr>
      <t>Financial Institution (Bank) Code</t>
    </r>
    <phoneticPr fontId="4"/>
  </si>
  <si>
    <r>
      <rPr>
        <b/>
        <sz val="9"/>
        <color theme="1"/>
        <rFont val="ＭＳ Ｐゴシック"/>
        <family val="3"/>
        <charset val="128"/>
      </rPr>
      <t>４桁で入力してください</t>
    </r>
    <r>
      <rPr>
        <sz val="9"/>
        <color theme="1"/>
        <rFont val="ＭＳ Ｐゴシック"/>
        <family val="3"/>
        <charset val="128"/>
      </rPr>
      <t xml:space="preserve">
</t>
    </r>
    <r>
      <rPr>
        <sz val="8"/>
        <color theme="1"/>
        <rFont val="ＭＳ Ｐゴシック"/>
        <family val="3"/>
        <charset val="128"/>
      </rPr>
      <t>Please enter the bank code for your financial institution as a 4-digit number.</t>
    </r>
    <rPh sb="1" eb="2">
      <t>ケタ</t>
    </rPh>
    <rPh sb="3" eb="5">
      <t>ニュウリョク</t>
    </rPh>
    <phoneticPr fontId="4"/>
  </si>
  <si>
    <r>
      <rPr>
        <b/>
        <sz val="10"/>
        <rFont val="ＭＳ Ｐゴシック"/>
        <family val="3"/>
        <charset val="128"/>
      </rPr>
      <t>金融機関名</t>
    </r>
    <r>
      <rPr>
        <sz val="10"/>
        <rFont val="ＭＳ Ｐゴシック"/>
        <family val="3"/>
        <charset val="128"/>
      </rPr>
      <t xml:space="preserve">
</t>
    </r>
    <r>
      <rPr>
        <sz val="8"/>
        <rFont val="ＭＳ Ｐゴシック"/>
        <family val="3"/>
        <charset val="128"/>
      </rPr>
      <t>Name of Financial Institution (Bank Name)</t>
    </r>
    <rPh sb="0" eb="2">
      <t>キンユウ</t>
    </rPh>
    <rPh sb="2" eb="4">
      <t>キカン</t>
    </rPh>
    <rPh sb="4" eb="5">
      <t>メイ</t>
    </rPh>
    <phoneticPr fontId="1"/>
  </si>
  <si>
    <t>15</t>
  </si>
  <si>
    <t>17</t>
    <phoneticPr fontId="4"/>
  </si>
  <si>
    <r>
      <rPr>
        <b/>
        <sz val="10"/>
        <rFont val="ＭＳ Ｐゴシック"/>
        <family val="3"/>
        <charset val="128"/>
      </rPr>
      <t>支店コード</t>
    </r>
    <r>
      <rPr>
        <sz val="10"/>
        <rFont val="ＭＳ Ｐゴシック"/>
        <family val="3"/>
        <charset val="128"/>
      </rPr>
      <t xml:space="preserve">
</t>
    </r>
    <r>
      <rPr>
        <sz val="8"/>
        <rFont val="ＭＳ Ｐゴシック"/>
        <family val="3"/>
        <charset val="128"/>
      </rPr>
      <t>Branch Code</t>
    </r>
    <phoneticPr fontId="4"/>
  </si>
  <si>
    <r>
      <rPr>
        <b/>
        <sz val="9"/>
        <color theme="1"/>
        <rFont val="ＭＳ Ｐゴシック"/>
        <family val="3"/>
        <charset val="128"/>
      </rPr>
      <t>３桁で入力してください</t>
    </r>
    <r>
      <rPr>
        <sz val="9"/>
        <color theme="1"/>
        <rFont val="ＭＳ Ｐゴシック"/>
        <family val="3"/>
        <charset val="128"/>
      </rPr>
      <t xml:space="preserve">
</t>
    </r>
    <r>
      <rPr>
        <sz val="8"/>
        <color theme="1"/>
        <rFont val="ＭＳ Ｐゴシック"/>
        <family val="3"/>
        <charset val="128"/>
      </rPr>
      <t>Please enter the branch code for your financial institution as a 3-digit number.</t>
    </r>
    <rPh sb="1" eb="2">
      <t>ケタ</t>
    </rPh>
    <rPh sb="3" eb="5">
      <t>ニュウリョク</t>
    </rPh>
    <phoneticPr fontId="4"/>
  </si>
  <si>
    <r>
      <rPr>
        <b/>
        <sz val="10"/>
        <rFont val="ＭＳ Ｐゴシック"/>
        <family val="3"/>
        <charset val="128"/>
      </rPr>
      <t>支店名称</t>
    </r>
    <r>
      <rPr>
        <sz val="10"/>
        <rFont val="ＭＳ Ｐゴシック"/>
        <family val="3"/>
        <charset val="128"/>
      </rPr>
      <t xml:space="preserve">
</t>
    </r>
    <r>
      <rPr>
        <sz val="8"/>
        <rFont val="ＭＳ Ｐゴシック"/>
        <family val="3"/>
        <charset val="128"/>
      </rPr>
      <t>Branch Name</t>
    </r>
    <rPh sb="0" eb="2">
      <t>シテン</t>
    </rPh>
    <rPh sb="2" eb="4">
      <t>メイショウ</t>
    </rPh>
    <phoneticPr fontId="1"/>
  </si>
  <si>
    <t>18</t>
    <phoneticPr fontId="4"/>
  </si>
  <si>
    <r>
      <rPr>
        <b/>
        <sz val="10"/>
        <rFont val="ＭＳ Ｐゴシック"/>
        <family val="3"/>
        <charset val="128"/>
      </rPr>
      <t>口座番号</t>
    </r>
    <r>
      <rPr>
        <sz val="10"/>
        <rFont val="ＭＳ Ｐゴシック"/>
        <family val="3"/>
        <charset val="128"/>
      </rPr>
      <t xml:space="preserve">
</t>
    </r>
    <r>
      <rPr>
        <sz val="8"/>
        <rFont val="ＭＳ Ｐゴシック"/>
        <family val="3"/>
        <charset val="128"/>
      </rPr>
      <t>Account Number</t>
    </r>
    <phoneticPr fontId="4"/>
  </si>
  <si>
    <r>
      <rPr>
        <b/>
        <sz val="9"/>
        <color theme="1"/>
        <rFont val="ＭＳ Ｐゴシック"/>
        <family val="3"/>
        <charset val="128"/>
      </rPr>
      <t>口座番号が７桁未満の場合は、右詰で先頭に ０　（ゼロ）をつけ７桁で入力してください</t>
    </r>
    <r>
      <rPr>
        <sz val="9"/>
        <color theme="1"/>
        <rFont val="ＭＳ Ｐゴシック"/>
        <family val="3"/>
        <charset val="128"/>
      </rPr>
      <t xml:space="preserve">
</t>
    </r>
    <r>
      <rPr>
        <sz val="8"/>
        <color theme="1"/>
        <rFont val="ＭＳ Ｐゴシック"/>
        <family val="3"/>
        <charset val="128"/>
      </rPr>
      <t>If the number is shorter than seven digits, please enter it as a 7-digit number by adding zeros as necessary before the number.</t>
    </r>
    <rPh sb="0" eb="2">
      <t>コウザ</t>
    </rPh>
    <rPh sb="2" eb="4">
      <t>バンゴウ</t>
    </rPh>
    <rPh sb="6" eb="7">
      <t>ケタ</t>
    </rPh>
    <rPh sb="7" eb="9">
      <t>ミマン</t>
    </rPh>
    <rPh sb="10" eb="12">
      <t>バアイ</t>
    </rPh>
    <rPh sb="14" eb="16">
      <t>ミギヅメ</t>
    </rPh>
    <rPh sb="17" eb="19">
      <t>セントウ</t>
    </rPh>
    <rPh sb="31" eb="32">
      <t>ケタ</t>
    </rPh>
    <rPh sb="33" eb="35">
      <t>ニュウリョク</t>
    </rPh>
    <phoneticPr fontId="4"/>
  </si>
  <si>
    <t>19</t>
    <phoneticPr fontId="4"/>
  </si>
  <si>
    <r>
      <rPr>
        <b/>
        <sz val="10"/>
        <rFont val="ＭＳ Ｐゴシック"/>
        <family val="3"/>
        <charset val="128"/>
      </rPr>
      <t>預金種別</t>
    </r>
    <r>
      <rPr>
        <sz val="8"/>
        <rFont val="ＭＳ Ｐゴシック"/>
        <family val="3"/>
        <charset val="128"/>
      </rPr>
      <t xml:space="preserve">
Account Type</t>
    </r>
    <phoneticPr fontId="4"/>
  </si>
  <si>
    <r>
      <rPr>
        <b/>
        <sz val="9"/>
        <color theme="1"/>
        <rFont val="ＭＳ Ｐゴシック"/>
        <family val="3"/>
        <charset val="128"/>
      </rPr>
      <t>1:普通　2:当座　4:貯蓄　9:その他</t>
    </r>
    <r>
      <rPr>
        <sz val="9"/>
        <color theme="1"/>
        <rFont val="ＭＳ Ｐゴシック"/>
        <family val="3"/>
        <charset val="128"/>
      </rPr>
      <t xml:space="preserve">
</t>
    </r>
    <r>
      <rPr>
        <sz val="8"/>
        <color theme="1"/>
        <rFont val="ＭＳ Ｐゴシック"/>
        <family val="3"/>
        <charset val="128"/>
      </rPr>
      <t>1: Ordinary Account (futsū)　2: Checking Account (touza)　4: Savings Account (chochiku)　9: Other</t>
    </r>
    <rPh sb="2" eb="4">
      <t>フツウ</t>
    </rPh>
    <rPh sb="7" eb="9">
      <t>トウザ</t>
    </rPh>
    <rPh sb="12" eb="14">
      <t>チョチク</t>
    </rPh>
    <rPh sb="19" eb="20">
      <t>タ</t>
    </rPh>
    <phoneticPr fontId="4"/>
  </si>
  <si>
    <t>20</t>
    <phoneticPr fontId="4"/>
  </si>
  <si>
    <r>
      <rPr>
        <b/>
        <sz val="10"/>
        <rFont val="ＭＳ Ｐゴシック"/>
        <family val="3"/>
        <charset val="128"/>
      </rPr>
      <t>口座名義（漢字）</t>
    </r>
    <r>
      <rPr>
        <sz val="10"/>
        <rFont val="ＭＳ Ｐゴシック"/>
        <family val="3"/>
        <charset val="128"/>
      </rPr>
      <t xml:space="preserve">
</t>
    </r>
    <r>
      <rPr>
        <sz val="8"/>
        <rFont val="ＭＳ Ｐゴシック"/>
        <family val="3"/>
        <charset val="128"/>
      </rPr>
      <t>Name on the Account (Kanji/Latin Alphabet)</t>
    </r>
    <phoneticPr fontId="4"/>
  </si>
  <si>
    <r>
      <t xml:space="preserve">姓と名（とミドルネーム）の間は，全角１文字分のスペースを入力してください
</t>
    </r>
    <r>
      <rPr>
        <sz val="8"/>
        <color rgb="FFFF0000"/>
        <rFont val="ＭＳ Ｐゴシック"/>
        <family val="3"/>
        <charset val="128"/>
      </rPr>
      <t>Please enter a full-width space between the family name and given name (and middle name).</t>
    </r>
    <rPh sb="0" eb="1">
      <t>セイ</t>
    </rPh>
    <rPh sb="2" eb="3">
      <t>メイ</t>
    </rPh>
    <rPh sb="13" eb="14">
      <t>アイダ</t>
    </rPh>
    <rPh sb="16" eb="18">
      <t>ゼンカク</t>
    </rPh>
    <rPh sb="19" eb="21">
      <t>モジ</t>
    </rPh>
    <rPh sb="21" eb="22">
      <t>ブン</t>
    </rPh>
    <rPh sb="28" eb="30">
      <t>ニュウリョク</t>
    </rPh>
    <phoneticPr fontId="4"/>
  </si>
  <si>
    <t>21</t>
    <phoneticPr fontId="4"/>
  </si>
  <si>
    <r>
      <rPr>
        <b/>
        <sz val="10"/>
        <rFont val="ＭＳ Ｐゴシック"/>
        <family val="3"/>
        <charset val="128"/>
      </rPr>
      <t>口座名義（カナ）</t>
    </r>
    <r>
      <rPr>
        <sz val="10"/>
        <rFont val="ＭＳ Ｐゴシック"/>
        <family val="3"/>
        <charset val="128"/>
      </rPr>
      <t xml:space="preserve">
</t>
    </r>
    <r>
      <rPr>
        <sz val="8"/>
        <rFont val="ＭＳ Ｐゴシック"/>
        <family val="3"/>
        <charset val="128"/>
      </rPr>
      <t>Name on the Account (Katakana)</t>
    </r>
    <phoneticPr fontId="4"/>
  </si>
  <si>
    <r>
      <t xml:space="preserve">姓と名（とミドルネーム）の間は，半角１文字分のスペースを入力してください
</t>
    </r>
    <r>
      <rPr>
        <sz val="8"/>
        <color rgb="FFFF0000"/>
        <rFont val="ＭＳ Ｐゴシック"/>
        <family val="3"/>
        <charset val="128"/>
      </rPr>
      <t>Please enter a half-width space between the family name and given name (and middle name).</t>
    </r>
    <rPh sb="0" eb="1">
      <t>セイ</t>
    </rPh>
    <rPh sb="2" eb="3">
      <t>メイ</t>
    </rPh>
    <rPh sb="13" eb="14">
      <t>アイダ</t>
    </rPh>
    <rPh sb="16" eb="18">
      <t>ハンカク</t>
    </rPh>
    <rPh sb="19" eb="21">
      <t>モジ</t>
    </rPh>
    <rPh sb="21" eb="22">
      <t>ブン</t>
    </rPh>
    <rPh sb="28" eb="30">
      <t>ニュウリョク</t>
    </rPh>
    <phoneticPr fontId="4"/>
  </si>
  <si>
    <t>大学口座コード</t>
    <phoneticPr fontId="2"/>
  </si>
  <si>
    <t>入金/支払条件コード</t>
    <rPh sb="0" eb="2">
      <t>ニュウキン</t>
    </rPh>
    <phoneticPr fontId="12"/>
  </si>
  <si>
    <t>手数料負担</t>
    <phoneticPr fontId="4"/>
  </si>
  <si>
    <t>0</t>
  </si>
  <si>
    <t>端数処理</t>
  </si>
  <si>
    <t>振込方法</t>
  </si>
  <si>
    <t>処理区分</t>
    <rPh sb="0" eb="2">
      <t>ショリ</t>
    </rPh>
    <rPh sb="2" eb="4">
      <t>クブン</t>
    </rPh>
    <phoneticPr fontId="1"/>
  </si>
  <si>
    <t>支給区分</t>
    <rPh sb="0" eb="2">
      <t>シキュウ</t>
    </rPh>
    <rPh sb="2" eb="4">
      <t>クブン</t>
    </rPh>
    <phoneticPr fontId="6"/>
  </si>
  <si>
    <t>病院物流区分　（病院）</t>
    <rPh sb="0" eb="2">
      <t>ビョウイン</t>
    </rPh>
    <rPh sb="2" eb="4">
      <t>ブツリュウ</t>
    </rPh>
    <rPh sb="4" eb="6">
      <t>クブン</t>
    </rPh>
    <rPh sb="8" eb="10">
      <t>ビョウイン</t>
    </rPh>
    <phoneticPr fontId="6"/>
  </si>
  <si>
    <t>1:集計金額税切捨て　2:集計金額税四捨五入　3:集計金額税切上げ　4:明細金額税切捨て　5:明細金額　税四捨五入　6:明細金額　税切上げ</t>
  </si>
  <si>
    <t>納品金額小数点あり　（病院）</t>
    <rPh sb="0" eb="2">
      <t>ノウヒン</t>
    </rPh>
    <rPh sb="2" eb="4">
      <t>キンガク</t>
    </rPh>
    <rPh sb="4" eb="7">
      <t>ショウスウテン</t>
    </rPh>
    <rPh sb="11" eb="13">
      <t>ビョウイン</t>
    </rPh>
    <phoneticPr fontId="6"/>
  </si>
  <si>
    <t>1:送品金額小数点あり</t>
    <rPh sb="2" eb="4">
      <t>ソウヒン</t>
    </rPh>
    <rPh sb="4" eb="6">
      <t>キンガク</t>
    </rPh>
    <rPh sb="6" eb="9">
      <t>ショウスウテン</t>
    </rPh>
    <phoneticPr fontId="4"/>
  </si>
  <si>
    <t>職員番号コード1</t>
    <rPh sb="0" eb="2">
      <t>ショクイン</t>
    </rPh>
    <rPh sb="2" eb="4">
      <t>バンゴウ</t>
    </rPh>
    <phoneticPr fontId="6"/>
  </si>
  <si>
    <t>職員番号コード2　</t>
    <rPh sb="0" eb="2">
      <t>ショクイン</t>
    </rPh>
    <rPh sb="2" eb="4">
      <t>バンゴウ</t>
    </rPh>
    <phoneticPr fontId="6"/>
  </si>
  <si>
    <t>所属名，担当者名，内線等</t>
    <rPh sb="0" eb="2">
      <t>ショゾク</t>
    </rPh>
    <rPh sb="2" eb="3">
      <t>メイ</t>
    </rPh>
    <rPh sb="4" eb="7">
      <t>タントウシャ</t>
    </rPh>
    <rPh sb="7" eb="8">
      <t>メイ</t>
    </rPh>
    <rPh sb="9" eb="11">
      <t>ナイセン</t>
    </rPh>
    <rPh sb="11" eb="12">
      <t>ナド</t>
    </rPh>
    <phoneticPr fontId="6"/>
  </si>
  <si>
    <t>全角</t>
    <rPh sb="0" eb="2">
      <t>ゼンカク</t>
    </rPh>
    <phoneticPr fontId="6"/>
  </si>
  <si>
    <t>メモ欄</t>
    <rPh sb="2" eb="3">
      <t>ラン</t>
    </rPh>
    <phoneticPr fontId="6"/>
  </si>
  <si>
    <r>
      <rPr>
        <b/>
        <sz val="15"/>
        <rFont val="BIZ UDゴシック"/>
        <family val="3"/>
      </rPr>
      <t>官公需区分</t>
    </r>
  </si>
  <si>
    <r>
      <rPr>
        <sz val="13"/>
        <rFont val="MS UI Gothic"/>
        <family val="3"/>
      </rPr>
      <t>【別紙】</t>
    </r>
  </si>
  <si>
    <r>
      <rPr>
        <sz val="11"/>
        <rFont val="MS UI Gothic"/>
        <family val="3"/>
      </rPr>
      <t>貴社の事業の業種区分と規模等について、該当するコードの番号（1～13）を１つだけを選択してください。</t>
    </r>
  </si>
  <si>
    <r>
      <rPr>
        <sz val="11"/>
        <rFont val="MS UI Gothic"/>
        <family val="3"/>
      </rPr>
      <t>業種区分  ※１</t>
    </r>
  </si>
  <si>
    <r>
      <rPr>
        <sz val="11"/>
        <rFont val="MS UI Gothic"/>
        <family val="3"/>
      </rPr>
      <t>コード</t>
    </r>
  </si>
  <si>
    <r>
      <rPr>
        <sz val="11"/>
        <rFont val="MS UI Gothic"/>
        <family val="3"/>
      </rPr>
      <t>規模  ※２</t>
    </r>
  </si>
  <si>
    <r>
      <rPr>
        <sz val="11"/>
        <rFont val="MS UI Gothic"/>
        <family val="3"/>
      </rPr>
      <t xml:space="preserve">Ａ．製造業、建設業、運輸業、その他
</t>
    </r>
    <r>
      <rPr>
        <sz val="11"/>
        <rFont val="MS UI Gothic"/>
        <family val="3"/>
      </rPr>
      <t>（下記Ｂ～Ｄを除く。</t>
    </r>
    <r>
      <rPr>
        <u/>
        <sz val="11"/>
        <rFont val="MS UI Gothic"/>
        <family val="3"/>
      </rPr>
      <t>いずれの業種にもあてはまらない場合は、ここを選択してください</t>
    </r>
    <r>
      <rPr>
        <sz val="11"/>
        <rFont val="MS UI Gothic"/>
        <family val="3"/>
      </rPr>
      <t>。）</t>
    </r>
  </si>
  <si>
    <r>
      <rPr>
        <sz val="11"/>
        <rFont val="MS UI Gothic"/>
        <family val="3"/>
      </rPr>
      <t>従業員数  ：  20人以下</t>
    </r>
  </si>
  <si>
    <r>
      <rPr>
        <sz val="11"/>
        <rFont val="MS UI Gothic"/>
        <family val="3"/>
      </rPr>
      <t>1に該当せず、
資本金等  ：  3億円以下の会社、</t>
    </r>
    <r>
      <rPr>
        <b/>
        <u/>
        <sz val="11"/>
        <rFont val="BIZ UDゴシック"/>
        <family val="3"/>
      </rPr>
      <t>ま</t>
    </r>
    <r>
      <rPr>
        <b/>
        <u/>
        <sz val="11"/>
        <rFont val="MS UI Gothic"/>
        <family val="3"/>
      </rPr>
      <t xml:space="preserve">たは、
</t>
    </r>
    <r>
      <rPr>
        <sz val="11"/>
        <rFont val="MS UI Gothic"/>
        <family val="3"/>
      </rPr>
      <t>従業員数  ：  300人以下の会社・個人</t>
    </r>
    <phoneticPr fontId="4"/>
  </si>
  <si>
    <r>
      <rPr>
        <sz val="11"/>
        <rFont val="MS UI Gothic"/>
        <family val="3"/>
      </rPr>
      <t>1、2のいずれにも該当しない。</t>
    </r>
  </si>
  <si>
    <r>
      <rPr>
        <sz val="11"/>
        <rFont val="MS UI Gothic"/>
        <family val="3"/>
      </rPr>
      <t>Ｂ．卸売業</t>
    </r>
  </si>
  <si>
    <r>
      <rPr>
        <sz val="11"/>
        <rFont val="MS UI Gothic"/>
        <family val="3"/>
      </rPr>
      <t>従業員数  ：  5人以下</t>
    </r>
  </si>
  <si>
    <r>
      <rPr>
        <sz val="11"/>
        <rFont val="MS UI Gothic"/>
        <family val="3"/>
      </rPr>
      <t>4に該当せず、
資本金等  ：  1億円以下の会社、</t>
    </r>
    <r>
      <rPr>
        <b/>
        <u/>
        <sz val="11"/>
        <rFont val="BIZ UDゴシック"/>
        <family val="3"/>
      </rPr>
      <t>ま</t>
    </r>
    <r>
      <rPr>
        <b/>
        <u/>
        <sz val="11"/>
        <rFont val="MS UI Gothic"/>
        <family val="3"/>
      </rPr>
      <t xml:space="preserve">たは、
</t>
    </r>
    <r>
      <rPr>
        <sz val="11"/>
        <rFont val="MS UI Gothic"/>
        <family val="3"/>
      </rPr>
      <t>従業員数  ：  100人以下の会社・個人</t>
    </r>
    <phoneticPr fontId="4"/>
  </si>
  <si>
    <r>
      <rPr>
        <sz val="11"/>
        <rFont val="MS UI Gothic"/>
        <family val="3"/>
      </rPr>
      <t>4、5のいずれにも該当しない。</t>
    </r>
  </si>
  <si>
    <r>
      <rPr>
        <sz val="11"/>
        <rFont val="MS UI Gothic"/>
        <family val="3"/>
      </rPr>
      <t>Ｃ．小売業</t>
    </r>
  </si>
  <si>
    <r>
      <rPr>
        <sz val="11"/>
        <rFont val="MS UI Gothic"/>
        <family val="3"/>
      </rPr>
      <t>7に該当せず、
資本金等  ：  5千万円以下の会社、</t>
    </r>
    <r>
      <rPr>
        <b/>
        <u/>
        <sz val="11"/>
        <rFont val="BIZ UDゴシック"/>
        <family val="3"/>
      </rPr>
      <t>ま</t>
    </r>
    <r>
      <rPr>
        <b/>
        <u/>
        <sz val="11"/>
        <rFont val="MS UI Gothic"/>
        <family val="3"/>
      </rPr>
      <t xml:space="preserve">たは、
</t>
    </r>
    <r>
      <rPr>
        <sz val="11"/>
        <rFont val="MS UI Gothic"/>
        <family val="3"/>
      </rPr>
      <t>従業員数  ：  50人以下の会社・個人</t>
    </r>
    <phoneticPr fontId="4"/>
  </si>
  <si>
    <r>
      <rPr>
        <sz val="11"/>
        <rFont val="MS UI Gothic"/>
        <family val="3"/>
      </rPr>
      <t>7、8のいずれにも該当しない。</t>
    </r>
  </si>
  <si>
    <r>
      <rPr>
        <sz val="11"/>
        <rFont val="MS UI Gothic"/>
        <family val="3"/>
      </rPr>
      <t>Ｄ．サービス業</t>
    </r>
  </si>
  <si>
    <r>
      <rPr>
        <sz val="11"/>
        <rFont val="MS UI Gothic"/>
        <family val="3"/>
      </rPr>
      <t>10に該当せず、
資本金等  ：  5千万円以下の会社、</t>
    </r>
    <r>
      <rPr>
        <b/>
        <u/>
        <sz val="11"/>
        <rFont val="BIZ UDゴシック"/>
        <family val="3"/>
      </rPr>
      <t>ま</t>
    </r>
    <r>
      <rPr>
        <b/>
        <u/>
        <sz val="11"/>
        <rFont val="MS UI Gothic"/>
        <family val="3"/>
      </rPr>
      <t xml:space="preserve">たは、
</t>
    </r>
    <r>
      <rPr>
        <sz val="11"/>
        <rFont val="MS UI Gothic"/>
        <family val="3"/>
      </rPr>
      <t>従業員数  ：  100人以下の会社・個人</t>
    </r>
    <phoneticPr fontId="4"/>
  </si>
  <si>
    <r>
      <rPr>
        <sz val="11"/>
        <rFont val="MS UI Gothic"/>
        <family val="3"/>
      </rPr>
      <t>10、11のいずれにも該当しない。</t>
    </r>
  </si>
  <si>
    <r>
      <rPr>
        <sz val="11"/>
        <rFont val="MS UI Gothic"/>
        <family val="3"/>
      </rPr>
      <t>Ｅ．個人</t>
    </r>
  </si>
  <si>
    <t>個人として謝金や旅費を受け取る場合は官公需には該当しないため、空白を選択。</t>
    <rPh sb="31" eb="33">
      <t>クウハク</t>
    </rPh>
    <phoneticPr fontId="4"/>
  </si>
  <si>
    <r>
      <t>※１  営む事業の業種が複数にまたがる場合は、</t>
    </r>
    <r>
      <rPr>
        <b/>
        <u/>
        <sz val="11"/>
        <color rgb="FF000000"/>
        <rFont val="MS UI Gothic"/>
        <family val="3"/>
        <charset val="128"/>
      </rPr>
      <t>主たる業種1種について選択してください。</t>
    </r>
    <phoneticPr fontId="4"/>
  </si>
  <si>
    <t>※２  資本金等  ：  資本金の額又は出資の総額。</t>
    <phoneticPr fontId="4"/>
  </si>
  <si>
    <t xml:space="preserve">       従業員数  ：  常時使用する従業員の人数。</t>
    <phoneticPr fontId="4"/>
  </si>
  <si>
    <r>
      <rPr>
        <sz val="11"/>
        <rFont val="MS UI Gothic"/>
        <family val="3"/>
      </rPr>
      <t>【事業協同組合等とは】</t>
    </r>
  </si>
  <si>
    <t>事業協同組合等とは、「官公需についての中小企業者の受注の確保に関する法律（昭和41年6月30日 法律第97号）」第2条第1項第4号の政令で定める組合及びその連合会をいい、具体的には以下が該当する。  
企業組合、協業組合、事業協同組合、事業協同小組合、協同組合連合会、商工組合、商工組合連合  
会、商店街振興組合、商店街振興組合連合会</t>
    <phoneticPr fontId="4"/>
  </si>
  <si>
    <t>列1</t>
  </si>
  <si>
    <t>12</t>
  </si>
  <si>
    <t>13</t>
  </si>
  <si>
    <t>14</t>
  </si>
  <si>
    <t>16</t>
  </si>
  <si>
    <t>17</t>
  </si>
  <si>
    <t>18</t>
  </si>
  <si>
    <t>19</t>
  </si>
  <si>
    <t>21</t>
  </si>
  <si>
    <t>22</t>
  </si>
  <si>
    <t>振　込　依　頼　書</t>
    <rPh sb="8" eb="9">
      <t>ショ</t>
    </rPh>
    <phoneticPr fontId="4"/>
  </si>
  <si>
    <t>名古屋大学から支払いを受ける代金については、下記の金融機関口座に振り込みを依頼します。</t>
    <phoneticPr fontId="4"/>
  </si>
  <si>
    <t>※ 仮登録をしている場合は仮登録時のコードをお知らせください。（→ №１ 登録コードへ入力）</t>
    <phoneticPr fontId="4"/>
  </si>
  <si>
    <t>〇</t>
    <phoneticPr fontId="4"/>
  </si>
  <si>
    <t>必</t>
    <rPh sb="0" eb="1">
      <t>ヒツ</t>
    </rPh>
    <phoneticPr fontId="4"/>
  </si>
  <si>
    <t>※ 後から本登録を必ず行ってください。</t>
    <phoneticPr fontId="4"/>
  </si>
  <si>
    <t>×</t>
    <phoneticPr fontId="4"/>
  </si>
  <si>
    <t>※ 変更箇所のみ入力してください。№１ 登録コード、№５ 正式名称は入力必須です。</t>
    <phoneticPr fontId="4"/>
  </si>
  <si>
    <t>※ №1 登録コード、№2 有効期間開始、№5 正式名称は入力必須です。</t>
    <phoneticPr fontId="4"/>
  </si>
  <si>
    <t>※ №1 登録コードは入力必須です。</t>
    <rPh sb="5" eb="7">
      <t>トウロク</t>
    </rPh>
    <rPh sb="13" eb="15">
      <t>ヒッスウ</t>
    </rPh>
    <phoneticPr fontId="4"/>
  </si>
  <si>
    <t>債 主 登 録 依 頼 書　</t>
    <phoneticPr fontId="4"/>
  </si>
  <si>
    <t>下記情報にて債主登録を依頼します。</t>
    <phoneticPr fontId="4"/>
  </si>
  <si>
    <t>※ №5 正式名称は英語表記で入力してください。</t>
    <rPh sb="5" eb="7">
      <t>セイシキ</t>
    </rPh>
    <rPh sb="7" eb="9">
      <t>メイショウ</t>
    </rPh>
    <rPh sb="10" eb="12">
      <t>エイゴ</t>
    </rPh>
    <rPh sb="12" eb="14">
      <t>ヒョウキ</t>
    </rPh>
    <rPh sb="15" eb="17">
      <t>ニュウリョク</t>
    </rPh>
    <phoneticPr fontId="4"/>
  </si>
  <si>
    <t>Direct Deposit Request Form</t>
    <phoneticPr fontId="4"/>
  </si>
  <si>
    <t>I hereby request that payments from Nagoya University be deposited directly to my bank account as follows.</t>
    <phoneticPr fontId="4"/>
  </si>
  <si>
    <r>
      <rPr>
        <b/>
        <sz val="10"/>
        <rFont val="ＭＳ Ｐゴシック"/>
        <family val="3"/>
        <charset val="128"/>
      </rPr>
      <t>カナ名称（氏名）</t>
    </r>
    <r>
      <rPr>
        <sz val="10"/>
        <rFont val="ＭＳ Ｐゴシック"/>
        <family val="3"/>
        <charset val="128"/>
      </rPr>
      <t xml:space="preserve">
</t>
    </r>
    <r>
      <rPr>
        <sz val="8"/>
        <rFont val="ＭＳ Ｐゴシック"/>
        <family val="3"/>
        <charset val="128"/>
      </rPr>
      <t>Name (Katakana)</t>
    </r>
    <rPh sb="5" eb="7">
      <t>シメイ</t>
    </rPh>
    <phoneticPr fontId="1"/>
  </si>
  <si>
    <r>
      <rPr>
        <b/>
        <sz val="10"/>
        <rFont val="ＭＳ Ｐゴシック"/>
        <family val="3"/>
        <charset val="128"/>
      </rPr>
      <t>有効期間開始</t>
    </r>
    <r>
      <rPr>
        <sz val="8"/>
        <rFont val="ＭＳ Ｐゴシック"/>
        <family val="3"/>
        <charset val="128"/>
      </rPr>
      <t xml:space="preserve">
Validity Period Start Date</t>
    </r>
    <phoneticPr fontId="4"/>
  </si>
  <si>
    <r>
      <rPr>
        <b/>
        <sz val="10"/>
        <rFont val="ＭＳ Ｐゴシック"/>
        <family val="3"/>
        <charset val="128"/>
      </rPr>
      <t>正式名称（氏名）</t>
    </r>
    <r>
      <rPr>
        <sz val="10"/>
        <rFont val="ＭＳ Ｐゴシック"/>
        <family val="3"/>
        <charset val="128"/>
      </rPr>
      <t xml:space="preserve">
</t>
    </r>
    <r>
      <rPr>
        <sz val="8"/>
        <rFont val="ＭＳ Ｐゴシック"/>
        <family val="3"/>
        <charset val="128"/>
      </rPr>
      <t>Official Name</t>
    </r>
    <rPh sb="5" eb="7">
      <t>シメイ</t>
    </rPh>
    <phoneticPr fontId="1"/>
  </si>
  <si>
    <r>
      <rPr>
        <b/>
        <sz val="9"/>
        <rFont val="ＭＳ Ｐゴシック"/>
        <family val="3"/>
        <charset val="128"/>
      </rPr>
      <t>変更・口座の追加（業者のみ）・仮登録からの本登録の場合は登録中のコードを必ず入力してください</t>
    </r>
    <r>
      <rPr>
        <sz val="9"/>
        <rFont val="ＭＳ Ｐゴシック"/>
        <family val="3"/>
        <charset val="128"/>
      </rPr>
      <t xml:space="preserve">
</t>
    </r>
    <r>
      <rPr>
        <sz val="7.5"/>
        <rFont val="ＭＳ Ｐゴシック"/>
        <family val="3"/>
        <charset val="128"/>
      </rPr>
      <t>If you intend to update information, add a bank account (corporations only), or make an official registration out of a temporary registration, please make sure to enter your Registration Code.</t>
    </r>
    <rPh sb="0" eb="2">
      <t>ヘンコウ</t>
    </rPh>
    <rPh sb="3" eb="5">
      <t>コウザ</t>
    </rPh>
    <rPh sb="6" eb="8">
      <t>ツイカ</t>
    </rPh>
    <rPh sb="9" eb="11">
      <t>ギョウシャ</t>
    </rPh>
    <rPh sb="15" eb="18">
      <t>カリトウロク</t>
    </rPh>
    <rPh sb="21" eb="22">
      <t>ホン</t>
    </rPh>
    <rPh sb="22" eb="24">
      <t>トウロク</t>
    </rPh>
    <rPh sb="25" eb="27">
      <t>バアイ</t>
    </rPh>
    <rPh sb="28" eb="31">
      <t>トウロクチュウ</t>
    </rPh>
    <rPh sb="36" eb="37">
      <t>カナラ</t>
    </rPh>
    <rPh sb="38" eb="40">
      <t>ニュウリョク</t>
    </rPh>
    <phoneticPr fontId="1"/>
  </si>
  <si>
    <r>
      <rPr>
        <b/>
        <sz val="9"/>
        <rFont val="ＭＳ Ｐゴシック"/>
        <family val="3"/>
        <charset val="128"/>
      </rPr>
      <t>未入力の場合は年度のはじめを登録開始日とします</t>
    </r>
    <r>
      <rPr>
        <sz val="9"/>
        <rFont val="ＭＳ Ｐゴシック"/>
        <family val="3"/>
        <charset val="128"/>
      </rPr>
      <t xml:space="preserve">
</t>
    </r>
    <r>
      <rPr>
        <sz val="8"/>
        <rFont val="ＭＳ Ｐゴシック"/>
        <family val="3"/>
        <charset val="128"/>
      </rPr>
      <t xml:space="preserve">If this field is left blank, the start of the fiscal year will be considered to be the start of the registration period </t>
    </r>
    <rPh sb="0" eb="3">
      <t>ミニュウリョク</t>
    </rPh>
    <rPh sb="4" eb="6">
      <t>バアイ</t>
    </rPh>
    <rPh sb="7" eb="9">
      <t>ネンド</t>
    </rPh>
    <rPh sb="14" eb="16">
      <t>トウロク</t>
    </rPh>
    <rPh sb="16" eb="19">
      <t>カイシビ</t>
    </rPh>
    <phoneticPr fontId="4"/>
  </si>
  <si>
    <r>
      <rPr>
        <b/>
        <sz val="9"/>
        <rFont val="ＭＳ Ｐゴシック"/>
        <family val="3"/>
        <charset val="128"/>
      </rPr>
      <t>都道府県から市区町村まで入力してください 　※海外の場合→都市名、国名　の順で入力してください　（住所２に続きを入力）</t>
    </r>
    <r>
      <rPr>
        <sz val="9"/>
        <rFont val="ＭＳ Ｐゴシック"/>
        <family val="3"/>
        <charset val="128"/>
      </rPr>
      <t xml:space="preserve">
</t>
    </r>
    <r>
      <rPr>
        <sz val="8"/>
        <rFont val="ＭＳ Ｐゴシック"/>
        <family val="3"/>
        <charset val="128"/>
      </rPr>
      <t>Please enter the address from prefecture to municipality. If overseas -&gt; please enter the city name first then country name (enter the rest of the address in “Address (2)”)</t>
    </r>
    <rPh sb="0" eb="4">
      <t>トドウフケン</t>
    </rPh>
    <rPh sb="6" eb="8">
      <t>シク</t>
    </rPh>
    <rPh sb="8" eb="10">
      <t>チョウソン</t>
    </rPh>
    <rPh sb="12" eb="14">
      <t>ニュウリョク</t>
    </rPh>
    <rPh sb="23" eb="25">
      <t>カイガイ</t>
    </rPh>
    <rPh sb="26" eb="28">
      <t>バアイ</t>
    </rPh>
    <rPh sb="29" eb="32">
      <t>トシメイ</t>
    </rPh>
    <rPh sb="33" eb="34">
      <t>クニ</t>
    </rPh>
    <rPh sb="34" eb="35">
      <t>ナ</t>
    </rPh>
    <rPh sb="37" eb="38">
      <t>ジュン</t>
    </rPh>
    <rPh sb="39" eb="41">
      <t>ニュウリョク</t>
    </rPh>
    <rPh sb="49" eb="51">
      <t>ジュウショ</t>
    </rPh>
    <rPh sb="53" eb="54">
      <t>ツヅ</t>
    </rPh>
    <rPh sb="56" eb="58">
      <t>ニュウリョク</t>
    </rPh>
    <phoneticPr fontId="1"/>
  </si>
  <si>
    <r>
      <rPr>
        <b/>
        <sz val="9"/>
        <rFont val="ＭＳ Ｐゴシック"/>
        <family val="3"/>
        <charset val="128"/>
      </rPr>
      <t>業者と個人事業主のみ入力してください　※詳細は別シート「官公需」をご参照ください</t>
    </r>
    <r>
      <rPr>
        <sz val="9"/>
        <rFont val="ＭＳ Ｐゴシック"/>
        <family val="3"/>
        <charset val="128"/>
      </rPr>
      <t xml:space="preserve">
</t>
    </r>
    <r>
      <rPr>
        <sz val="8"/>
        <rFont val="ＭＳ Ｐゴシック"/>
        <family val="3"/>
        <charset val="128"/>
      </rPr>
      <t>Only a corporation or sole proprietor are required to enter information.  *Please refer to the attached “Public Works” sheet for details.</t>
    </r>
    <rPh sb="0" eb="2">
      <t>ギョウシャ</t>
    </rPh>
    <rPh sb="3" eb="8">
      <t>コジンジギョウヌシ</t>
    </rPh>
    <rPh sb="10" eb="12">
      <t>ニュウリョク</t>
    </rPh>
    <rPh sb="20" eb="22">
      <t>ショウサイ</t>
    </rPh>
    <rPh sb="23" eb="24">
      <t>ベツ</t>
    </rPh>
    <rPh sb="28" eb="29">
      <t>カン</t>
    </rPh>
    <rPh sb="29" eb="30">
      <t>コウ</t>
    </rPh>
    <rPh sb="30" eb="31">
      <t>ジュ</t>
    </rPh>
    <rPh sb="34" eb="36">
      <t>サンショウ</t>
    </rPh>
    <phoneticPr fontId="1"/>
  </si>
  <si>
    <t>Creditor Registration Request Form</t>
    <phoneticPr fontId="4"/>
  </si>
  <si>
    <t>I hereby request creditor registration with the following information.</t>
    <phoneticPr fontId="4"/>
  </si>
  <si>
    <t>※ If you are registered temporarily, please let us know the code for your temporary registration (-&gt; Enter this in No.1 “Registration Code”).</t>
    <phoneticPr fontId="4"/>
  </si>
  <si>
    <t>※ Please be sure to complete Official Registration at a later time.</t>
    <phoneticPr fontId="4"/>
  </si>
  <si>
    <t>※ Only enter information that needs to be updated. No.1 “Registration Code” and No.5 “Official Name” are required to have information entered.</t>
    <phoneticPr fontId="4"/>
  </si>
  <si>
    <t>※ No.1 “Registration Code”, No.2 “Validity Period Start Date” and No.5 “Official Name” are required to have information entered.</t>
    <phoneticPr fontId="4"/>
  </si>
  <si>
    <t>※ No.1 “Registration Code” is required to have information entered.</t>
    <phoneticPr fontId="4"/>
  </si>
  <si>
    <t>※ Please enter No.5 “Official Name” in English.</t>
    <phoneticPr fontId="4"/>
  </si>
  <si>
    <r>
      <rPr>
        <b/>
        <sz val="9"/>
        <rFont val="ＭＳ Ｐゴシック"/>
        <family val="3"/>
        <charset val="128"/>
      </rPr>
      <t>　</t>
    </r>
    <r>
      <rPr>
        <b/>
        <sz val="9"/>
        <color rgb="FFFF0000"/>
        <rFont val="ＭＳ Ｐゴシック"/>
        <family val="3"/>
        <charset val="128"/>
      </rPr>
      <t>※必須</t>
    </r>
    <r>
      <rPr>
        <sz val="9"/>
        <rFont val="ＭＳ Ｐゴシック"/>
        <family val="3"/>
        <charset val="128"/>
      </rPr>
      <t>　</t>
    </r>
    <r>
      <rPr>
        <b/>
        <sz val="9"/>
        <rFont val="ＭＳ Ｐゴシック"/>
        <family val="3"/>
        <charset val="128"/>
      </rPr>
      <t>【氏名について】 ・姓と名の順で入力し，それぞれ間に１文字分スペースを入力してください
　　　　　　　　　　　　　　　　・アルファベット氏名の場合は，ファーストネーム，ミドルネーム，ラストネームの順に大文字で入力してください
　　　　　　　　　　　　　　　　・通称名を使用している方は，戸籍名も記入してください　例）　名大（名古屋大学）　太郎</t>
    </r>
    <r>
      <rPr>
        <sz val="9"/>
        <rFont val="ＭＳ Ｐゴシック"/>
        <family val="3"/>
        <charset val="128"/>
      </rPr>
      <t xml:space="preserve">
　</t>
    </r>
    <r>
      <rPr>
        <sz val="8"/>
        <rFont val="ＭＳ Ｐゴシック"/>
        <family val="3"/>
        <charset val="128"/>
      </rPr>
      <t>Required [Name Order] Please enter your family name first, with a single character space between your family name and given name.
　　　　　　　　　　 　　　　　　If your name is written in the Latin alphabet, please enter it in all capital letters and in the order of first (given) name, middle name, last (family) name.
　　　　　　　　　　　　　　　　Those who use a common name should also enter their officially registered name.　Ex: Taro NU (Nagoya University)</t>
    </r>
    <rPh sb="2" eb="4">
      <t>ヒッス</t>
    </rPh>
    <rPh sb="6" eb="8">
      <t>シメイ</t>
    </rPh>
    <rPh sb="15" eb="16">
      <t>セイ</t>
    </rPh>
    <rPh sb="17" eb="18">
      <t>メイ</t>
    </rPh>
    <rPh sb="19" eb="20">
      <t>ジュン</t>
    </rPh>
    <rPh sb="21" eb="23">
      <t>ニュウリョク</t>
    </rPh>
    <rPh sb="29" eb="30">
      <t>アイダ</t>
    </rPh>
    <rPh sb="32" eb="35">
      <t>モジブン</t>
    </rPh>
    <rPh sb="40" eb="42">
      <t>ニュウリョク</t>
    </rPh>
    <rPh sb="73" eb="75">
      <t>シメイ</t>
    </rPh>
    <rPh sb="76" eb="78">
      <t>バアイ</t>
    </rPh>
    <rPh sb="103" eb="104">
      <t>ジュン</t>
    </rPh>
    <rPh sb="105" eb="108">
      <t>オオモジ</t>
    </rPh>
    <rPh sb="109" eb="111">
      <t>ニュウリョク</t>
    </rPh>
    <rPh sb="135" eb="138">
      <t>ツウショウメイ</t>
    </rPh>
    <rPh sb="139" eb="141">
      <t>シヨウ</t>
    </rPh>
    <rPh sb="145" eb="146">
      <t>カタ</t>
    </rPh>
    <rPh sb="148" eb="150">
      <t>コセキ</t>
    </rPh>
    <rPh sb="150" eb="151">
      <t>メイ</t>
    </rPh>
    <rPh sb="152" eb="154">
      <t>キニュウ</t>
    </rPh>
    <rPh sb="161" eb="162">
      <t>レイ</t>
    </rPh>
    <rPh sb="164" eb="166">
      <t>メイダイ</t>
    </rPh>
    <rPh sb="167" eb="170">
      <t>ナゴヤ</t>
    </rPh>
    <rPh sb="170" eb="172">
      <t>ダイガク</t>
    </rPh>
    <rPh sb="174" eb="176">
      <t>タロウ</t>
    </rPh>
    <phoneticPr fontId="1"/>
  </si>
  <si>
    <r>
      <t>　　〔</t>
    </r>
    <r>
      <rPr>
        <b/>
        <sz val="10"/>
        <color theme="1"/>
        <rFont val="ＭＳ Ｐゴシック"/>
        <family val="3"/>
        <charset val="128"/>
      </rPr>
      <t>１：新規登録/本登録</t>
    </r>
    <r>
      <rPr>
        <sz val="10"/>
        <color theme="1"/>
        <rFont val="ＭＳ Ｐゴシック"/>
        <family val="3"/>
        <charset val="128"/>
      </rPr>
      <t>　　　　　　　　　</t>
    </r>
    <r>
      <rPr>
        <b/>
        <sz val="10"/>
        <color theme="1"/>
        <rFont val="ＭＳ Ｐゴシック"/>
        <family val="3"/>
        <charset val="128"/>
      </rPr>
      <t>２：仮登録</t>
    </r>
    <r>
      <rPr>
        <sz val="10"/>
        <color theme="1"/>
        <rFont val="ＭＳ Ｐゴシック"/>
        <family val="3"/>
        <charset val="128"/>
      </rPr>
      <t>　　　　　　　　　</t>
    </r>
    <r>
      <rPr>
        <b/>
        <sz val="10"/>
        <color theme="1"/>
        <rFont val="ＭＳ Ｐゴシック"/>
        <family val="3"/>
        <charset val="128"/>
      </rPr>
      <t>３：登録内容の変更</t>
    </r>
    <r>
      <rPr>
        <sz val="10"/>
        <color theme="1"/>
        <rFont val="ＭＳ Ｐゴシック"/>
        <family val="3"/>
        <charset val="128"/>
      </rPr>
      <t>　　</t>
    </r>
    <r>
      <rPr>
        <b/>
        <sz val="10"/>
        <color theme="1"/>
        <rFont val="ＭＳ Ｐゴシック"/>
        <family val="3"/>
        <charset val="128"/>
      </rPr>
      <t>４：支払先口座の追加（業者のみ）</t>
    </r>
    <r>
      <rPr>
        <sz val="10"/>
        <color theme="1"/>
        <rFont val="ＭＳ Ｐゴシック"/>
        <family val="3"/>
        <charset val="128"/>
      </rPr>
      <t xml:space="preserve">
</t>
    </r>
    <r>
      <rPr>
        <sz val="8"/>
        <color theme="1"/>
        <rFont val="ＭＳ Ｐゴシック"/>
        <family val="3"/>
        <charset val="128"/>
      </rPr>
      <t>　　　 １：New Registration/Official Registration　　２：Temporary Registration　　　３：Registration Update　　 　４：Payee Bank Account Addition (Corporations Only)</t>
    </r>
    <phoneticPr fontId="4"/>
  </si>
  <si>
    <r>
      <rPr>
        <b/>
        <sz val="12"/>
        <color theme="1"/>
        <rFont val="ＭＳ Ｐゴシック"/>
        <family val="3"/>
        <charset val="128"/>
      </rPr>
      <t>国立大学法人　東海国立大学機構　名古屋大学　御中</t>
    </r>
    <r>
      <rPr>
        <sz val="12"/>
        <color theme="1"/>
        <rFont val="ＭＳ Ｐゴシック"/>
        <family val="3"/>
        <charset val="128"/>
      </rPr>
      <t xml:space="preserve">
</t>
    </r>
    <r>
      <rPr>
        <sz val="10"/>
        <color theme="1"/>
        <rFont val="ＭＳ Ｐゴシック"/>
        <family val="3"/>
        <charset val="128"/>
      </rPr>
      <t>To:  National University Corporation  Tokai National Higher Education and Research System Nagoya University</t>
    </r>
    <rPh sb="0" eb="2">
      <t>コクリツ</t>
    </rPh>
    <rPh sb="2" eb="4">
      <t>ダイガク</t>
    </rPh>
    <rPh sb="4" eb="6">
      <t>ホウジン</t>
    </rPh>
    <rPh sb="7" eb="9">
      <t>トウカイ</t>
    </rPh>
    <rPh sb="9" eb="11">
      <t>コクリツ</t>
    </rPh>
    <rPh sb="11" eb="13">
      <t>ダイガク</t>
    </rPh>
    <rPh sb="13" eb="15">
      <t>キコウ</t>
    </rPh>
    <rPh sb="16" eb="19">
      <t>ナゴヤ</t>
    </rPh>
    <rPh sb="19" eb="21">
      <t>ダイガク</t>
    </rPh>
    <rPh sb="22" eb="24">
      <t>オンチュウ</t>
    </rPh>
    <phoneticPr fontId="4"/>
  </si>
  <si>
    <r>
      <t xml:space="preserve">入力区分を選択し必要項目を入力してください。
</t>
    </r>
    <r>
      <rPr>
        <sz val="10"/>
        <color rgb="FFFF0000"/>
        <rFont val="ＭＳ Ｐゴシック"/>
        <family val="3"/>
        <charset val="128"/>
      </rPr>
      <t>Please select the entry type then complete the required items.</t>
    </r>
    <phoneticPr fontId="12"/>
  </si>
  <si>
    <r>
      <rPr>
        <b/>
        <sz val="10"/>
        <color theme="1"/>
        <rFont val="ＭＳ Ｐゴシック"/>
        <family val="3"/>
        <charset val="128"/>
      </rPr>
      <t>項目名</t>
    </r>
    <r>
      <rPr>
        <sz val="10"/>
        <color theme="1"/>
        <rFont val="ＭＳ Ｐゴシック"/>
        <family val="3"/>
        <charset val="128"/>
      </rPr>
      <t xml:space="preserve">
</t>
    </r>
    <r>
      <rPr>
        <sz val="8"/>
        <color theme="1"/>
        <rFont val="ＭＳ Ｐゴシック"/>
        <family val="3"/>
        <charset val="128"/>
      </rPr>
      <t>Item</t>
    </r>
    <rPh sb="0" eb="2">
      <t>コウモク</t>
    </rPh>
    <rPh sb="2" eb="3">
      <t>メイ</t>
    </rPh>
    <phoneticPr fontId="6"/>
  </si>
  <si>
    <r>
      <rPr>
        <b/>
        <sz val="10"/>
        <color theme="1"/>
        <rFont val="ＭＳ Ｐゴシック"/>
        <family val="3"/>
        <charset val="128"/>
      </rPr>
      <t>属性</t>
    </r>
    <r>
      <rPr>
        <sz val="10"/>
        <color theme="1"/>
        <rFont val="ＭＳ Ｐゴシック"/>
        <family val="3"/>
        <charset val="128"/>
      </rPr>
      <t xml:space="preserve">
</t>
    </r>
    <r>
      <rPr>
        <sz val="8"/>
        <color theme="1"/>
        <rFont val="ＭＳ Ｐゴシック"/>
        <family val="3"/>
        <charset val="128"/>
      </rPr>
      <t>Character
Type</t>
    </r>
    <rPh sb="0" eb="2">
      <t>ゾクセイ</t>
    </rPh>
    <phoneticPr fontId="6"/>
  </si>
  <si>
    <r>
      <rPr>
        <b/>
        <sz val="10"/>
        <color theme="1"/>
        <rFont val="ＭＳ Ｐゴシック"/>
        <family val="3"/>
        <charset val="128"/>
      </rPr>
      <t>文字数</t>
    </r>
    <r>
      <rPr>
        <sz val="10"/>
        <color theme="1"/>
        <rFont val="ＭＳ Ｐゴシック"/>
        <family val="3"/>
        <charset val="128"/>
      </rPr>
      <t xml:space="preserve">
</t>
    </r>
    <r>
      <rPr>
        <sz val="7"/>
        <color theme="1"/>
        <rFont val="ＭＳ Ｐゴシック"/>
        <family val="3"/>
        <charset val="128"/>
      </rPr>
      <t>Character
Limit</t>
    </r>
    <rPh sb="0" eb="3">
      <t>モジスウ</t>
    </rPh>
    <phoneticPr fontId="6"/>
  </si>
  <si>
    <r>
      <rPr>
        <b/>
        <sz val="9"/>
        <rFont val="ＭＳ Ｐゴシック"/>
        <family val="3"/>
        <charset val="128"/>
      </rPr>
      <t>入力項目</t>
    </r>
    <r>
      <rPr>
        <sz val="9"/>
        <rFont val="ＭＳ Ｐゴシック"/>
        <family val="3"/>
        <charset val="128"/>
      </rPr>
      <t xml:space="preserve">
</t>
    </r>
    <r>
      <rPr>
        <sz val="8"/>
        <rFont val="ＭＳ Ｐゴシック"/>
        <family val="3"/>
        <charset val="128"/>
      </rPr>
      <t>Entry Item</t>
    </r>
    <rPh sb="0" eb="2">
      <t>ニュウリョク</t>
    </rPh>
    <rPh sb="2" eb="4">
      <t>コウモク</t>
    </rPh>
    <phoneticPr fontId="4"/>
  </si>
  <si>
    <r>
      <rPr>
        <b/>
        <sz val="10"/>
        <color theme="1"/>
        <rFont val="ＭＳ Ｐゴシック"/>
        <family val="3"/>
        <charset val="128"/>
      </rPr>
      <t>入力欄</t>
    </r>
    <r>
      <rPr>
        <sz val="10"/>
        <color theme="1"/>
        <rFont val="ＭＳ Ｐゴシック"/>
        <family val="3"/>
        <charset val="128"/>
      </rPr>
      <t xml:space="preserve">
</t>
    </r>
    <r>
      <rPr>
        <sz val="8"/>
        <color theme="1"/>
        <rFont val="ＭＳ Ｐゴシック"/>
        <family val="3"/>
        <charset val="128"/>
      </rPr>
      <t>Entry Field</t>
    </r>
    <rPh sb="0" eb="2">
      <t>ニュウリョク</t>
    </rPh>
    <rPh sb="2" eb="3">
      <t>ラン</t>
    </rPh>
    <phoneticPr fontId="6"/>
  </si>
  <si>
    <r>
      <t xml:space="preserve">　　 </t>
    </r>
    <r>
      <rPr>
        <b/>
        <sz val="10"/>
        <rFont val="ＭＳ Ｐゴシック"/>
        <family val="3"/>
        <charset val="128"/>
      </rPr>
      <t>５：本学学生の口座登録</t>
    </r>
    <r>
      <rPr>
        <sz val="10"/>
        <rFont val="ＭＳ Ｐゴシック"/>
        <family val="3"/>
        <charset val="128"/>
      </rPr>
      <t>　　　　　　　</t>
    </r>
    <r>
      <rPr>
        <b/>
        <sz val="10"/>
        <rFont val="ＭＳ Ｐゴシック"/>
        <family val="3"/>
        <charset val="128"/>
      </rPr>
      <t>６：外国送金</t>
    </r>
    <r>
      <rPr>
        <sz val="10"/>
        <rFont val="ＭＳ Ｐゴシック"/>
        <family val="3"/>
        <charset val="128"/>
      </rPr>
      <t xml:space="preserve">　　　　　　　 </t>
    </r>
    <r>
      <rPr>
        <b/>
        <sz val="10"/>
        <rFont val="ＭＳ Ｐゴシック"/>
        <family val="3"/>
        <charset val="128"/>
      </rPr>
      <t>７：名称のみの登録（口座情報の登録が不要な場合）〕</t>
    </r>
    <r>
      <rPr>
        <sz val="10"/>
        <rFont val="ＭＳ Ｐゴシック"/>
        <family val="3"/>
        <charset val="128"/>
      </rPr>
      <t xml:space="preserve">
     </t>
    </r>
    <r>
      <rPr>
        <sz val="8"/>
        <rFont val="ＭＳ Ｐゴシック"/>
        <family val="3"/>
        <charset val="128"/>
      </rPr>
      <t xml:space="preserve"> ５：Nagoya University Student Registration　 ６：International Transfer　  　7: Name Registration Only (in cases where the registration of account information is not required)        </t>
    </r>
    <phoneticPr fontId="4"/>
  </si>
  <si>
    <t>支払区分　</t>
    <phoneticPr fontId="4"/>
  </si>
  <si>
    <r>
      <t xml:space="preserve">【学内使用欄】支払区分・支給区分・担当者の学内連絡先について入力してください。
</t>
    </r>
    <r>
      <rPr>
        <sz val="10"/>
        <color rgb="FFFF0000"/>
        <rFont val="ＭＳ Ｐゴシック"/>
        <family val="3"/>
        <charset val="128"/>
      </rPr>
      <t>Column for in-school use</t>
    </r>
    <rPh sb="1" eb="3">
      <t>ガクナイ</t>
    </rPh>
    <rPh sb="3" eb="5">
      <t>シヨウ</t>
    </rPh>
    <rPh sb="5" eb="6">
      <t>ラン</t>
    </rPh>
    <rPh sb="7" eb="9">
      <t>シハライ</t>
    </rPh>
    <rPh sb="9" eb="11">
      <t>クブン</t>
    </rPh>
    <rPh sb="12" eb="14">
      <t>シキュウ</t>
    </rPh>
    <rPh sb="14" eb="16">
      <t>クブン</t>
    </rPh>
    <rPh sb="17" eb="20">
      <t>タントウシャ</t>
    </rPh>
    <rPh sb="21" eb="23">
      <t>ガクナイ</t>
    </rPh>
    <rPh sb="23" eb="25">
      <t>レンラク</t>
    </rPh>
    <rPh sb="25" eb="26">
      <t>サキ</t>
    </rPh>
    <rPh sb="30" eb="32">
      <t>ニュウリョク</t>
    </rPh>
    <phoneticPr fontId="4"/>
  </si>
  <si>
    <r>
      <rPr>
        <b/>
        <sz val="9"/>
        <color rgb="FFFF0000"/>
        <rFont val="ＭＳ Ｐゴシック"/>
        <family val="3"/>
        <charset val="128"/>
      </rPr>
      <t>※必須</t>
    </r>
    <r>
      <rPr>
        <sz val="9"/>
        <color theme="1"/>
        <rFont val="ＭＳ Ｐゴシック"/>
        <family val="3"/>
        <charset val="128"/>
      </rPr>
      <t>　学内連絡先を登録するため、担当者の職員番号を入力してください。</t>
    </r>
    <rPh sb="4" eb="6">
      <t>ガクナイ</t>
    </rPh>
    <rPh sb="6" eb="8">
      <t>レンラク</t>
    </rPh>
    <rPh sb="8" eb="9">
      <t>サキ</t>
    </rPh>
    <rPh sb="10" eb="12">
      <t>トウロク</t>
    </rPh>
    <rPh sb="17" eb="20">
      <t>タントウシャ</t>
    </rPh>
    <rPh sb="21" eb="23">
      <t>ショクイン</t>
    </rPh>
    <rPh sb="23" eb="25">
      <t>バンゴウ</t>
    </rPh>
    <rPh sb="26" eb="28">
      <t>ニュウリョク</t>
    </rPh>
    <phoneticPr fontId="4"/>
  </si>
  <si>
    <r>
      <rPr>
        <b/>
        <sz val="9"/>
        <color rgb="FFFF0000"/>
        <rFont val="ＭＳ Ｐゴシック"/>
        <family val="3"/>
        <charset val="128"/>
      </rPr>
      <t>※必須</t>
    </r>
    <r>
      <rPr>
        <sz val="9"/>
        <color theme="1"/>
        <rFont val="ＭＳ Ｐゴシック"/>
        <family val="3"/>
        <charset val="128"/>
      </rPr>
      <t>　学内連絡先を登録するため、担当者の情報を入力してください。</t>
    </r>
    <rPh sb="21" eb="23">
      <t>ジョウホウ</t>
    </rPh>
    <phoneticPr fontId="4"/>
  </si>
  <si>
    <t>5</t>
    <phoneticPr fontId="4"/>
  </si>
  <si>
    <t>6</t>
    <phoneticPr fontId="4"/>
  </si>
  <si>
    <r>
      <rPr>
        <b/>
        <sz val="10"/>
        <rFont val="ＭＳ Ｐゴシック"/>
        <family val="3"/>
        <charset val="128"/>
      </rPr>
      <t>相手先区分</t>
    </r>
    <r>
      <rPr>
        <sz val="10"/>
        <rFont val="ＭＳ Ｐゴシック"/>
        <family val="3"/>
        <charset val="128"/>
      </rPr>
      <t xml:space="preserve">
</t>
    </r>
    <r>
      <rPr>
        <sz val="8"/>
        <rFont val="ＭＳ Ｐゴシック"/>
        <family val="3"/>
        <charset val="128"/>
      </rPr>
      <t>Payee Category</t>
    </r>
    <rPh sb="0" eb="3">
      <t>アイテサキ</t>
    </rPh>
    <phoneticPr fontId="4"/>
  </si>
  <si>
    <t>　注）支払区分・支給区分は相手先の情報について入力してください。（学内担当者の情報ではありません）</t>
    <rPh sb="1" eb="2">
      <t>チュウ</t>
    </rPh>
    <rPh sb="33" eb="35">
      <t>ガクナイ</t>
    </rPh>
    <phoneticPr fontId="4"/>
  </si>
  <si>
    <r>
      <rPr>
        <b/>
        <sz val="9"/>
        <color rgb="FFFF0000"/>
        <rFont val="ＭＳ Ｐゴシック"/>
        <family val="3"/>
        <charset val="128"/>
      </rPr>
      <t>※「7:名称のみの登録｣以外は必須</t>
    </r>
    <r>
      <rPr>
        <sz val="9"/>
        <color theme="1"/>
        <rFont val="ＭＳ Ｐゴシック"/>
        <family val="3"/>
        <charset val="128"/>
      </rPr>
      <t>　1:総合振込　2:現金（公共料金）　3:受領代理　4:外国送金　5:口座振替(公共料金）</t>
    </r>
    <rPh sb="4" eb="6">
      <t>メイショウ</t>
    </rPh>
    <rPh sb="9" eb="11">
      <t>トウロク</t>
    </rPh>
    <rPh sb="12" eb="14">
      <t>イガイ</t>
    </rPh>
    <rPh sb="20" eb="22">
      <t>ソウゴウ</t>
    </rPh>
    <rPh sb="22" eb="24">
      <t>フリコミ</t>
    </rPh>
    <rPh sb="27" eb="29">
      <t>ゲンキン</t>
    </rPh>
    <rPh sb="30" eb="32">
      <t>コウキョウ</t>
    </rPh>
    <rPh sb="32" eb="34">
      <t>リョウキン</t>
    </rPh>
    <rPh sb="38" eb="40">
      <t>ジュリョウ</t>
    </rPh>
    <rPh sb="40" eb="42">
      <t>ダイリ</t>
    </rPh>
    <rPh sb="45" eb="47">
      <t>ガイコク</t>
    </rPh>
    <rPh sb="47" eb="49">
      <t>ソウキン</t>
    </rPh>
    <rPh sb="52" eb="54">
      <t>コウザ</t>
    </rPh>
    <rPh sb="54" eb="56">
      <t>フリカエ</t>
    </rPh>
    <rPh sb="57" eb="59">
      <t>コウキョウ</t>
    </rPh>
    <rPh sb="59" eb="61">
      <t>リョウキン</t>
    </rPh>
    <phoneticPr fontId="4"/>
  </si>
  <si>
    <r>
      <rPr>
        <b/>
        <sz val="9"/>
        <color theme="1"/>
        <rFont val="ＭＳ Ｐゴシック"/>
        <family val="3"/>
        <charset val="128"/>
      </rPr>
      <t>1:業者 2:個人事業主 3:本学教職員・非常勤職員 4:本学学生 5:学外個人･特別研究員 6:外国送金(業者) 7:受領代理 8:その他 9:外国送金(個人)</t>
    </r>
    <r>
      <rPr>
        <sz val="9"/>
        <color theme="1"/>
        <rFont val="ＭＳ Ｐゴシック"/>
        <family val="3"/>
        <charset val="128"/>
      </rPr>
      <t xml:space="preserve">
</t>
    </r>
    <r>
      <rPr>
        <sz val="8"/>
        <color theme="1"/>
        <rFont val="ＭＳ Ｐゴシック"/>
        <family val="3"/>
        <charset val="128"/>
      </rPr>
      <t>1:Corporation　2:Soleproprietor　3:NU faculty/staff　4:NU student　5:Outside individual/special research fellow　6:International transfer (for corporation)　7:Proxy recipient 8:Other　9:International transfer (for individual)</t>
    </r>
    <rPh sb="2" eb="4">
      <t>ギョウシャ</t>
    </rPh>
    <rPh sb="7" eb="9">
      <t>コジン</t>
    </rPh>
    <rPh sb="9" eb="12">
      <t>ジギョウヌシ</t>
    </rPh>
    <rPh sb="15" eb="17">
      <t>ホンガク</t>
    </rPh>
    <rPh sb="17" eb="20">
      <t>キョウショクイン</t>
    </rPh>
    <rPh sb="21" eb="24">
      <t>ヒジョウキン</t>
    </rPh>
    <rPh sb="24" eb="26">
      <t>ショクイン</t>
    </rPh>
    <rPh sb="29" eb="31">
      <t>ホンガク</t>
    </rPh>
    <rPh sb="31" eb="33">
      <t>ガクセイ</t>
    </rPh>
    <rPh sb="36" eb="38">
      <t>ガクガイ</t>
    </rPh>
    <rPh sb="38" eb="40">
      <t>コジン</t>
    </rPh>
    <rPh sb="41" eb="43">
      <t>トクベツ</t>
    </rPh>
    <rPh sb="43" eb="46">
      <t>ケンキュウイン</t>
    </rPh>
    <rPh sb="54" eb="56">
      <t>ギョウシャ</t>
    </rPh>
    <rPh sb="60" eb="62">
      <t>ジュリョウ</t>
    </rPh>
    <rPh sb="62" eb="64">
      <t>ダイリ</t>
    </rPh>
    <rPh sb="69" eb="70">
      <t>タ</t>
    </rPh>
    <rPh sb="73" eb="75">
      <t>ガイコク</t>
    </rPh>
    <rPh sb="75" eb="77">
      <t>ソウキン</t>
    </rPh>
    <rPh sb="78" eb="80">
      <t>コジン</t>
    </rPh>
    <phoneticPr fontId="1"/>
  </si>
  <si>
    <r>
      <rPr>
        <b/>
        <sz val="9"/>
        <color rgb="FFFF0000"/>
        <rFont val="ＭＳ Ｐゴシック"/>
        <family val="3"/>
        <charset val="128"/>
      </rPr>
      <t>※NO.3相手先区分｢1･2･6｣以外は必須　</t>
    </r>
    <r>
      <rPr>
        <sz val="9"/>
        <rFont val="ＭＳ Ｐゴシック"/>
        <family val="3"/>
        <charset val="128"/>
      </rPr>
      <t>1:職員 2:職員(学割適用) 3:役員･指定職(グリーン利用無) 4:役員･指定職(グリーン利用) 5:学生 6:学生(学割適用無)　</t>
    </r>
    <rPh sb="17" eb="19">
      <t>イガイ</t>
    </rPh>
    <rPh sb="20" eb="22">
      <t>ヒッス</t>
    </rPh>
    <phoneticPr fontId="4"/>
  </si>
  <si>
    <t>ver.20211014</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</si>
</sst>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69">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0"/>
      <color theme="0"/>
      <name val="游ゴシック"/>
      <family val="3"/>
      <charset val="128"/>
      <scheme val="minor"/>
    </font>
    <font>
      <sz val="6"/>
      <name val="游ゴシック"/>
      <family val="2"/>
      <charset val="128"/>
      <scheme val="minor"/>
    </font>
    <font>
      <sz val="10"/>
      <color theme="1"/>
      <name val="游ゴシック"/>
      <family val="3"/>
      <charset val="128"/>
      <scheme val="minor"/>
    </font>
    <font>
      <sz val="12"/>
      <color theme="1"/>
      <name val="游ゴシック"/>
      <family val="3"/>
      <charset val="128"/>
      <scheme val="minor"/>
    </font>
    <font>
      <sz val="9"/>
      <color theme="1"/>
      <name val="游ゴシック"/>
      <family val="3"/>
      <charset val="128"/>
      <scheme val="minor"/>
    </font>
    <font>
      <b/>
      <sz val="10"/>
      <color rgb="FFFF0000"/>
      <name val="游ゴシック"/>
      <family val="3"/>
      <charset val="128"/>
      <scheme val="minor"/>
    </font>
    <font>
      <sz val="10"/>
      <color theme="1"/>
      <name val="ＭＳ Ｐゴシック"/>
      <family val="3"/>
      <charset val="128"/>
    </font>
    <font>
      <sz val="10"/>
      <name val="ＭＳ Ｐゴシック"/>
      <family val="3"/>
      <charset val="128"/>
    </font>
    <font>
      <sz val="10"/>
      <name val="游ゴシック"/>
      <family val="3"/>
      <charset val="128"/>
      <scheme val="minor"/>
    </font>
    <font>
      <sz val="6"/>
      <name val="ＭＳ Ｐゴシック"/>
      <family val="3"/>
      <charset val="128"/>
    </font>
    <font>
      <sz val="8"/>
      <name val="ＭＳ Ｐゴシック"/>
      <family val="3"/>
      <charset val="128"/>
    </font>
    <font>
      <u/>
      <sz val="11"/>
      <color theme="10"/>
      <name val="游ゴシック"/>
      <family val="2"/>
      <charset val="128"/>
      <scheme val="minor"/>
    </font>
    <font>
      <sz val="11"/>
      <name val="游ゴシック"/>
      <family val="3"/>
      <charset val="128"/>
      <scheme val="minor"/>
    </font>
    <font>
      <sz val="12"/>
      <color theme="1"/>
      <name val="ＭＳ Ｐゴシック"/>
      <family val="3"/>
      <charset val="128"/>
    </font>
    <font>
      <sz val="11"/>
      <color theme="1"/>
      <name val="ＭＳ Ｐゴシック"/>
      <family val="3"/>
      <charset val="128"/>
    </font>
    <font>
      <b/>
      <sz val="12"/>
      <color rgb="FFFF0000"/>
      <name val="ＭＳ Ｐゴシック"/>
      <family val="3"/>
      <charset val="128"/>
    </font>
    <font>
      <b/>
      <sz val="10"/>
      <color indexed="12"/>
      <name val="ＭＳ Ｐゴシック"/>
      <family val="3"/>
      <charset val="128"/>
    </font>
    <font>
      <u/>
      <sz val="9"/>
      <color theme="1"/>
      <name val="ＭＳ Ｐゴシック"/>
      <family val="3"/>
      <charset val="128"/>
    </font>
    <font>
      <sz val="9"/>
      <color theme="1"/>
      <name val="ＭＳ Ｐゴシック"/>
      <family val="3"/>
      <charset val="128"/>
    </font>
    <font>
      <b/>
      <sz val="9"/>
      <color rgb="FFFF0000"/>
      <name val="ＭＳ Ｐゴシック"/>
      <family val="3"/>
      <charset val="128"/>
    </font>
    <font>
      <sz val="9"/>
      <name val="ＭＳ Ｐゴシック"/>
      <family val="3"/>
      <charset val="128"/>
    </font>
    <font>
      <sz val="9"/>
      <color rgb="FFFF0000"/>
      <name val="ＭＳ Ｐゴシック"/>
      <family val="3"/>
      <charset val="128"/>
    </font>
    <font>
      <u/>
      <sz val="9"/>
      <name val="ＭＳ Ｐゴシック"/>
      <family val="3"/>
      <charset val="128"/>
    </font>
    <font>
      <sz val="10"/>
      <color rgb="FF000000"/>
      <name val="Times New Roman"/>
      <family val="1"/>
    </font>
    <font>
      <b/>
      <sz val="15"/>
      <name val="BIZ UD�S�V�b�N"/>
    </font>
    <font>
      <b/>
      <sz val="15"/>
      <name val="BIZ UDゴシック"/>
      <family val="3"/>
    </font>
    <font>
      <sz val="13"/>
      <name val="MS UI Gothic"/>
      <family val="3"/>
      <charset val="128"/>
    </font>
    <font>
      <sz val="13"/>
      <name val="MS UI Gothic"/>
      <family val="3"/>
    </font>
    <font>
      <sz val="11"/>
      <name val="MS UI Gothic"/>
      <family val="3"/>
      <charset val="128"/>
    </font>
    <font>
      <sz val="11"/>
      <name val="MS UI Gothic"/>
      <family val="3"/>
    </font>
    <font>
      <u/>
      <sz val="11"/>
      <name val="MS UI Gothic"/>
      <family val="3"/>
    </font>
    <font>
      <sz val="11"/>
      <color rgb="FF000000"/>
      <name val="MS UI Gothic"/>
      <family val="2"/>
    </font>
    <font>
      <b/>
      <u/>
      <sz val="11"/>
      <name val="BIZ UDゴシック"/>
      <family val="3"/>
    </font>
    <font>
      <b/>
      <u/>
      <sz val="11"/>
      <name val="MS UI Gothic"/>
      <family val="3"/>
    </font>
    <font>
      <sz val="10"/>
      <color rgb="FF000000"/>
      <name val="ＭＳ Ｐ明朝"/>
      <family val="1"/>
      <charset val="128"/>
    </font>
    <font>
      <sz val="10"/>
      <color rgb="FF000000"/>
      <name val="ＭＳ Ｐゴシック"/>
      <family val="3"/>
      <charset val="128"/>
    </font>
    <font>
      <b/>
      <sz val="11"/>
      <color theme="1"/>
      <name val="ＭＳ Ｐゴシック"/>
      <family val="3"/>
      <charset val="128"/>
    </font>
    <font>
      <sz val="11"/>
      <color rgb="FF000000"/>
      <name val="MS UI Gothic"/>
      <family val="3"/>
      <charset val="128"/>
    </font>
    <font>
      <b/>
      <u/>
      <sz val="11"/>
      <color rgb="FF000000"/>
      <name val="MS UI Gothic"/>
      <family val="3"/>
      <charset val="128"/>
    </font>
    <font>
      <b/>
      <sz val="10"/>
      <name val="ＭＳ Ｐゴシック"/>
      <family val="3"/>
      <charset val="128"/>
    </font>
    <font>
      <sz val="11"/>
      <name val="Times New Roman"/>
      <family val="1"/>
    </font>
    <font>
      <sz val="11"/>
      <name val="ＭＳ Ｐゴシック"/>
      <family val="3"/>
      <charset val="128"/>
    </font>
    <font>
      <sz val="7"/>
      <name val="ＭＳ Ｐゴシック"/>
      <family val="3"/>
      <charset val="128"/>
    </font>
    <font>
      <sz val="8"/>
      <color theme="1"/>
      <name val="ＭＳ Ｐゴシック"/>
      <family val="3"/>
      <charset val="128"/>
    </font>
    <font>
      <sz val="7"/>
      <color theme="1"/>
      <name val="ＭＳ Ｐゴシック"/>
      <family val="3"/>
      <charset val="128"/>
    </font>
    <font>
      <sz val="12"/>
      <name val="ＭＳ Ｐゴシック"/>
      <family val="3"/>
      <charset val="128"/>
    </font>
    <font>
      <sz val="10"/>
      <color rgb="FFFFC000"/>
      <name val="ＭＳ Ｐゴシック"/>
      <family val="3"/>
      <charset val="128"/>
    </font>
    <font>
      <u/>
      <sz val="8"/>
      <color theme="1"/>
      <name val="ＭＳ Ｐゴシック"/>
      <family val="3"/>
      <charset val="128"/>
    </font>
    <font>
      <b/>
      <sz val="8"/>
      <color theme="1"/>
      <name val="ＭＳ Ｐゴシック"/>
      <family val="3"/>
      <charset val="128"/>
    </font>
    <font>
      <b/>
      <sz val="8"/>
      <name val="ＭＳ Ｐゴシック"/>
      <family val="3"/>
      <charset val="128"/>
    </font>
    <font>
      <b/>
      <sz val="9"/>
      <color theme="1"/>
      <name val="ＭＳ Ｐゴシック"/>
      <family val="3"/>
      <charset val="128"/>
    </font>
    <font>
      <b/>
      <sz val="9"/>
      <name val="ＭＳ Ｐゴシック"/>
      <family val="3"/>
      <charset val="128"/>
    </font>
    <font>
      <b/>
      <u/>
      <sz val="9"/>
      <name val="ＭＳ Ｐゴシック"/>
      <family val="3"/>
      <charset val="128"/>
    </font>
    <font>
      <sz val="8"/>
      <color rgb="FFFF0000"/>
      <name val="ＭＳ Ｐゴシック"/>
      <family val="3"/>
      <charset val="128"/>
    </font>
    <font>
      <sz val="9"/>
      <color indexed="81"/>
      <name val="HGPｺﾞｼｯｸM"/>
      <family val="3"/>
      <charset val="128"/>
    </font>
    <font>
      <i/>
      <u/>
      <sz val="9"/>
      <color indexed="81"/>
      <name val="HGPｺﾞｼｯｸM"/>
      <family val="3"/>
      <charset val="128"/>
    </font>
    <font>
      <b/>
      <sz val="9"/>
      <color indexed="81"/>
      <name val="HGPｺﾞｼｯｸM"/>
      <family val="3"/>
      <charset val="128"/>
    </font>
    <font>
      <sz val="9"/>
      <color indexed="81"/>
      <name val="HGSｺﾞｼｯｸM"/>
      <family val="3"/>
      <charset val="128"/>
    </font>
    <font>
      <b/>
      <sz val="9"/>
      <color indexed="81"/>
      <name val="HGSｺﾞｼｯｸM"/>
      <family val="3"/>
      <charset val="128"/>
    </font>
    <font>
      <sz val="7.5"/>
      <name val="ＭＳ Ｐゴシック"/>
      <family val="3"/>
      <charset val="128"/>
    </font>
    <font>
      <b/>
      <sz val="10"/>
      <color theme="1"/>
      <name val="ＭＳ Ｐゴシック"/>
      <family val="3"/>
      <charset val="128"/>
    </font>
    <font>
      <b/>
      <sz val="12"/>
      <color theme="1"/>
      <name val="ＭＳ Ｐゴシック"/>
      <family val="3"/>
      <charset val="128"/>
    </font>
    <font>
      <sz val="10"/>
      <color rgb="FFFF0000"/>
      <name val="ＭＳ Ｐゴシック"/>
      <family val="3"/>
      <charset val="128"/>
    </font>
    <font>
      <b/>
      <sz val="18"/>
      <name val="ＭＳ Ｐゴシック"/>
      <family val="3"/>
      <charset val="128"/>
    </font>
    <font>
      <b/>
      <sz val="10"/>
      <color theme="1"/>
      <name val="游ゴシック"/>
      <family val="3"/>
      <charset val="128"/>
      <scheme val="minor"/>
    </font>
    <font>
      <b/>
      <sz val="1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00"/>
        <bgColor indexed="64"/>
      </patternFill>
    </fill>
    <fill>
      <patternFill patternType="solid">
        <fgColor theme="0" tint="-0.14999847407452621"/>
        <bgColor indexed="64"/>
      </patternFill>
    </fill>
    <fill>
      <patternFill patternType="solid">
        <fgColor rgb="FFD9D9D9"/>
      </patternFill>
    </fill>
    <fill>
      <patternFill patternType="solid">
        <fgColor rgb="FFCCFFFF"/>
        <bgColor indexed="64"/>
      </patternFill>
    </fill>
    <fill>
      <patternFill patternType="solid">
        <fgColor theme="0" tint="-4.9989318521683403E-2"/>
        <bgColor indexed="64"/>
      </patternFill>
    </fill>
    <fill>
      <patternFill patternType="solid">
        <fgColor indexed="9"/>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bottom/>
      <diagonal/>
    </border>
    <border>
      <left/>
      <right style="thin">
        <color indexed="64"/>
      </right>
      <top/>
      <bottom/>
      <diagonal/>
    </border>
    <border>
      <left/>
      <right/>
      <top style="hair">
        <color auto="1"/>
      </top>
      <bottom style="hair">
        <color auto="1"/>
      </bottom>
      <diagonal/>
    </border>
    <border>
      <left/>
      <right/>
      <top style="hair">
        <color auto="1"/>
      </top>
      <bottom/>
      <diagonal/>
    </border>
    <border>
      <left/>
      <right/>
      <top/>
      <bottom style="hair">
        <color auto="1"/>
      </bottom>
      <diagonal/>
    </border>
  </borders>
  <cellStyleXfs count="3">
    <xf numFmtId="0" fontId="0" fillId="0" borderId="0">
      <alignment vertical="center"/>
    </xf>
    <xf numFmtId="0" fontId="14" fillId="0" borderId="0" applyNumberFormat="0" applyFill="0" applyBorder="0" applyAlignment="0" applyProtection="0">
      <alignment vertical="center"/>
    </xf>
    <xf numFmtId="0" fontId="26" fillId="0" borderId="0"/>
  </cellStyleXfs>
  <cellXfs count="147">
    <xf numFmtId="0" fontId="0" fillId="0" borderId="0" xfId="0">
      <alignment vertical="center"/>
    </xf>
    <xf numFmtId="49" fontId="3" fillId="2" borderId="0" xfId="0" applyNumberFormat="1" applyFont="1" applyFill="1">
      <alignment vertical="center"/>
    </xf>
    <xf numFmtId="49" fontId="5" fillId="2" borderId="0" xfId="0" applyNumberFormat="1" applyFont="1" applyFill="1" applyBorder="1" applyAlignment="1" applyProtection="1">
      <alignment horizontal="center" vertical="center"/>
    </xf>
    <xf numFmtId="49" fontId="5" fillId="2" borderId="0" xfId="0" applyNumberFormat="1" applyFont="1" applyFill="1" applyAlignment="1" applyProtection="1"/>
    <xf numFmtId="49" fontId="5" fillId="2" borderId="0" xfId="0" applyNumberFormat="1" applyFont="1" applyFill="1" applyBorder="1">
      <alignment vertical="center"/>
    </xf>
    <xf numFmtId="49" fontId="5" fillId="2" borderId="0" xfId="0" applyNumberFormat="1" applyFont="1" applyFill="1">
      <alignment vertical="center"/>
    </xf>
    <xf numFmtId="49" fontId="5" fillId="2" borderId="0" xfId="0" applyNumberFormat="1" applyFont="1" applyFill="1" applyProtection="1">
      <alignment vertical="center"/>
    </xf>
    <xf numFmtId="49" fontId="3" fillId="2" borderId="0" xfId="0" applyNumberFormat="1" applyFont="1" applyFill="1" applyBorder="1">
      <alignment vertical="center"/>
    </xf>
    <xf numFmtId="49" fontId="5" fillId="2" borderId="0" xfId="0" applyNumberFormat="1" applyFont="1" applyFill="1" applyBorder="1" applyAlignment="1" applyProtection="1">
      <alignment horizontal="left" vertical="center"/>
    </xf>
    <xf numFmtId="49" fontId="10" fillId="0" borderId="2" xfId="0" applyNumberFormat="1" applyFont="1" applyFill="1" applyBorder="1" applyAlignment="1">
      <alignment horizontal="center" vertical="center" wrapText="1"/>
    </xf>
    <xf numFmtId="49" fontId="5" fillId="0" borderId="2" xfId="0" applyNumberFormat="1" applyFont="1" applyFill="1" applyBorder="1" applyAlignment="1">
      <alignment vertical="center"/>
    </xf>
    <xf numFmtId="49" fontId="11" fillId="0" borderId="2" xfId="0" applyNumberFormat="1" applyFont="1" applyFill="1" applyBorder="1" applyAlignment="1">
      <alignment vertical="center"/>
    </xf>
    <xf numFmtId="49" fontId="10" fillId="0" borderId="2" xfId="0" applyNumberFormat="1" applyFont="1" applyBorder="1" applyAlignment="1">
      <alignment horizontal="center" vertical="center"/>
    </xf>
    <xf numFmtId="49" fontId="5" fillId="2" borderId="0" xfId="0" applyNumberFormat="1" applyFont="1" applyFill="1" applyBorder="1" applyProtection="1">
      <alignment vertical="center"/>
    </xf>
    <xf numFmtId="49" fontId="5" fillId="5" borderId="2" xfId="0" applyNumberFormat="1" applyFont="1" applyFill="1" applyBorder="1" applyAlignment="1">
      <alignment vertical="center"/>
    </xf>
    <xf numFmtId="49" fontId="5" fillId="0" borderId="2" xfId="0" applyNumberFormat="1" applyFont="1" applyBorder="1" applyAlignment="1">
      <alignment vertical="center"/>
    </xf>
    <xf numFmtId="49" fontId="10" fillId="0" borderId="2" xfId="0" quotePrefix="1" applyNumberFormat="1" applyFont="1" applyBorder="1" applyAlignment="1">
      <alignment horizontal="center" vertical="center"/>
    </xf>
    <xf numFmtId="49" fontId="11" fillId="0" borderId="2" xfId="0" applyNumberFormat="1" applyFont="1" applyFill="1" applyBorder="1" applyAlignment="1">
      <alignment vertical="center" wrapText="1"/>
    </xf>
    <xf numFmtId="49" fontId="8" fillId="2" borderId="0" xfId="0" applyNumberFormat="1" applyFont="1" applyFill="1" applyAlignment="1">
      <alignment horizontal="center" vertical="center"/>
    </xf>
    <xf numFmtId="49" fontId="15" fillId="2" borderId="0" xfId="0" applyNumberFormat="1" applyFont="1" applyFill="1" applyBorder="1">
      <alignment vertical="center"/>
    </xf>
    <xf numFmtId="49" fontId="5" fillId="0" borderId="1" xfId="0" applyNumberFormat="1" applyFont="1" applyFill="1" applyBorder="1">
      <alignment vertical="center"/>
    </xf>
    <xf numFmtId="49" fontId="10" fillId="0" borderId="2" xfId="0" applyNumberFormat="1" applyFont="1" applyFill="1" applyBorder="1" applyAlignment="1">
      <alignment vertical="center"/>
    </xf>
    <xf numFmtId="49" fontId="9" fillId="2" borderId="0" xfId="0" applyNumberFormat="1" applyFont="1" applyFill="1">
      <alignment vertical="center"/>
    </xf>
    <xf numFmtId="49" fontId="10" fillId="0" borderId="2" xfId="0" applyNumberFormat="1" applyFont="1" applyBorder="1" applyAlignment="1">
      <alignment vertical="center"/>
    </xf>
    <xf numFmtId="49" fontId="10" fillId="0" borderId="2" xfId="0" applyNumberFormat="1" applyFont="1" applyBorder="1" applyAlignment="1">
      <alignment vertical="center" wrapText="1"/>
    </xf>
    <xf numFmtId="0" fontId="0" fillId="6" borderId="0" xfId="0" applyFill="1">
      <alignment vertical="center"/>
    </xf>
    <xf numFmtId="0" fontId="26" fillId="0" borderId="0" xfId="2" applyFill="1" applyBorder="1" applyAlignment="1">
      <alignment horizontal="left" vertical="top"/>
    </xf>
    <xf numFmtId="0" fontId="37" fillId="0" borderId="0" xfId="2" applyFont="1" applyFill="1" applyBorder="1" applyAlignment="1">
      <alignment horizontal="left" vertical="top"/>
    </xf>
    <xf numFmtId="0" fontId="17" fillId="2" borderId="0" xfId="0" applyNumberFormat="1" applyFont="1" applyFill="1" applyBorder="1" applyAlignment="1">
      <alignment vertical="top"/>
    </xf>
    <xf numFmtId="49" fontId="21" fillId="9" borderId="0" xfId="0" applyNumberFormat="1" applyFont="1" applyFill="1" applyBorder="1" applyAlignment="1">
      <alignment horizontal="left" vertical="center" indent="1"/>
    </xf>
    <xf numFmtId="49" fontId="21" fillId="9" borderId="0" xfId="0" applyNumberFormat="1" applyFont="1" applyFill="1" applyBorder="1">
      <alignment vertical="center"/>
    </xf>
    <xf numFmtId="49" fontId="5" fillId="2" borderId="0" xfId="0" applyNumberFormat="1" applyFont="1" applyFill="1" applyBorder="1" applyAlignment="1">
      <alignment horizontal="center" vertical="center"/>
    </xf>
    <xf numFmtId="0" fontId="26" fillId="0" borderId="0" xfId="2" applyFill="1" applyBorder="1" applyAlignment="1" applyProtection="1">
      <alignment horizontal="left" vertical="top"/>
      <protection locked="0"/>
    </xf>
    <xf numFmtId="0" fontId="26" fillId="0" borderId="0" xfId="2" applyFill="1" applyBorder="1" applyAlignment="1" applyProtection="1">
      <alignment horizontal="left" vertical="top"/>
    </xf>
    <xf numFmtId="0" fontId="27" fillId="0" borderId="0" xfId="2" applyFont="1" applyFill="1" applyBorder="1" applyAlignment="1" applyProtection="1">
      <alignment horizontal="left" vertical="top" wrapText="1"/>
    </xf>
    <xf numFmtId="0" fontId="26" fillId="0" borderId="0" xfId="2" applyFill="1" applyBorder="1" applyAlignment="1" applyProtection="1">
      <alignment horizontal="left" vertical="top" wrapText="1"/>
    </xf>
    <xf numFmtId="0" fontId="29" fillId="0" borderId="0" xfId="2" applyFont="1" applyFill="1" applyBorder="1" applyAlignment="1" applyProtection="1">
      <alignment horizontal="right" vertical="top" wrapText="1"/>
    </xf>
    <xf numFmtId="176" fontId="26" fillId="0" borderId="0" xfId="2" applyNumberFormat="1" applyFill="1" applyBorder="1" applyAlignment="1" applyProtection="1">
      <alignment horizontal="center" vertical="top"/>
    </xf>
    <xf numFmtId="176" fontId="38" fillId="0" borderId="0" xfId="2" applyNumberFormat="1" applyFont="1" applyFill="1" applyBorder="1" applyAlignment="1" applyProtection="1">
      <alignment horizontal="center" vertical="top"/>
    </xf>
    <xf numFmtId="0" fontId="38" fillId="0" borderId="0" xfId="2" applyFont="1" applyFill="1" applyBorder="1" applyAlignment="1" applyProtection="1">
      <alignment horizontal="left" vertical="top"/>
    </xf>
    <xf numFmtId="0" fontId="31" fillId="0" borderId="9" xfId="2" applyFont="1" applyFill="1" applyBorder="1" applyAlignment="1" applyProtection="1">
      <alignment horizontal="left" vertical="center" wrapText="1" indent="1"/>
    </xf>
    <xf numFmtId="1" fontId="34" fillId="0" borderId="9" xfId="2" applyNumberFormat="1" applyFont="1" applyFill="1" applyBorder="1" applyAlignment="1" applyProtection="1">
      <alignment horizontal="center" vertical="center" wrapText="1"/>
    </xf>
    <xf numFmtId="0" fontId="32" fillId="0" borderId="9" xfId="2" applyFont="1" applyFill="1" applyBorder="1" applyAlignment="1" applyProtection="1">
      <alignment horizontal="left" vertical="center" wrapText="1" indent="1"/>
    </xf>
    <xf numFmtId="0" fontId="26" fillId="0" borderId="0" xfId="2" applyFill="1" applyBorder="1" applyAlignment="1">
      <alignment horizontal="left" vertical="center" wrapText="1"/>
    </xf>
    <xf numFmtId="0" fontId="31" fillId="0" borderId="0" xfId="2" applyFont="1" applyFill="1" applyBorder="1" applyAlignment="1" applyProtection="1">
      <alignment horizontal="left" vertical="center" wrapText="1" indent="1"/>
    </xf>
    <xf numFmtId="1" fontId="34" fillId="0" borderId="0" xfId="2" applyNumberFormat="1" applyFont="1" applyFill="1" applyBorder="1" applyAlignment="1" applyProtection="1">
      <alignment horizontal="center" vertical="center" wrapText="1"/>
    </xf>
    <xf numFmtId="0" fontId="32" fillId="0" borderId="0" xfId="2" applyFont="1" applyFill="1" applyBorder="1" applyAlignment="1" applyProtection="1">
      <alignment horizontal="left" vertical="center" wrapText="1" indent="1"/>
    </xf>
    <xf numFmtId="0" fontId="31" fillId="7" borderId="9" xfId="2" applyFont="1" applyFill="1" applyBorder="1" applyAlignment="1" applyProtection="1">
      <alignment horizontal="center" vertical="center" wrapText="1"/>
    </xf>
    <xf numFmtId="0" fontId="43" fillId="0" borderId="9" xfId="2" applyFont="1" applyFill="1" applyBorder="1" applyAlignment="1" applyProtection="1">
      <alignment horizontal="left" vertical="center" wrapText="1" indent="1"/>
    </xf>
    <xf numFmtId="0" fontId="9" fillId="2" borderId="0" xfId="0" applyNumberFormat="1" applyFont="1" applyFill="1" applyBorder="1" applyAlignment="1" applyProtection="1">
      <alignment horizontal="center" vertical="center"/>
    </xf>
    <xf numFmtId="49" fontId="9" fillId="10" borderId="2" xfId="0" applyNumberFormat="1" applyFont="1" applyFill="1" applyBorder="1" applyAlignment="1" applyProtection="1">
      <alignment horizontal="left" vertical="center" indent="1"/>
      <protection locked="0"/>
    </xf>
    <xf numFmtId="49" fontId="9" fillId="10" borderId="2" xfId="0" applyNumberFormat="1" applyFont="1" applyFill="1" applyBorder="1" applyAlignment="1" applyProtection="1">
      <alignment horizontal="left" vertical="center" indent="1" shrinkToFit="1"/>
      <protection locked="0"/>
    </xf>
    <xf numFmtId="49" fontId="44" fillId="10" borderId="2" xfId="1" applyNumberFormat="1" applyFont="1" applyFill="1" applyBorder="1" applyAlignment="1" applyProtection="1">
      <alignment horizontal="left" vertical="center" indent="1"/>
      <protection locked="0"/>
    </xf>
    <xf numFmtId="49" fontId="9" fillId="0" borderId="2" xfId="0" applyNumberFormat="1" applyFont="1" applyFill="1" applyBorder="1" applyAlignment="1" applyProtection="1">
      <alignment horizontal="left" vertical="center" indent="1"/>
    </xf>
    <xf numFmtId="49" fontId="9" fillId="0" borderId="2" xfId="0" applyNumberFormat="1" applyFont="1" applyFill="1" applyBorder="1" applyAlignment="1" applyProtection="1">
      <alignment horizontal="left" vertical="center" indent="1"/>
      <protection locked="0"/>
    </xf>
    <xf numFmtId="49" fontId="9" fillId="0" borderId="5" xfId="0" applyNumberFormat="1" applyFont="1" applyFill="1" applyBorder="1" applyAlignment="1" applyProtection="1">
      <alignment horizontal="left" vertical="center" indent="1"/>
      <protection locked="0"/>
    </xf>
    <xf numFmtId="0" fontId="9" fillId="0" borderId="5" xfId="0" applyNumberFormat="1" applyFont="1" applyFill="1" applyBorder="1" applyAlignment="1" applyProtection="1">
      <alignment horizontal="left" vertical="center" indent="1"/>
      <protection locked="0" hidden="1"/>
    </xf>
    <xf numFmtId="0" fontId="9" fillId="0" borderId="7" xfId="0" applyNumberFormat="1" applyFont="1" applyFill="1" applyBorder="1" applyAlignment="1" applyProtection="1">
      <alignment horizontal="left" vertical="center" indent="1"/>
      <protection locked="0" hidden="1"/>
    </xf>
    <xf numFmtId="49" fontId="9" fillId="0" borderId="14" xfId="0" applyNumberFormat="1" applyFont="1" applyFill="1" applyBorder="1" applyAlignment="1">
      <alignment horizontal="left" vertical="center" indent="1"/>
    </xf>
    <xf numFmtId="49" fontId="9" fillId="9" borderId="0" xfId="0" applyNumberFormat="1" applyFont="1" applyFill="1" applyBorder="1">
      <alignment vertical="center"/>
    </xf>
    <xf numFmtId="49" fontId="9" fillId="9" borderId="0" xfId="0" applyNumberFormat="1" applyFont="1" applyFill="1" applyBorder="1" applyAlignment="1">
      <alignment horizontal="left" vertical="center" indent="1"/>
    </xf>
    <xf numFmtId="49" fontId="21" fillId="9" borderId="15" xfId="0" applyNumberFormat="1" applyFont="1" applyFill="1" applyBorder="1" applyAlignment="1">
      <alignment horizontal="left" vertical="center" indent="1"/>
    </xf>
    <xf numFmtId="49" fontId="21" fillId="9" borderId="15" xfId="0" applyNumberFormat="1" applyFont="1" applyFill="1" applyBorder="1" applyAlignment="1">
      <alignment horizontal="left" vertical="center" wrapText="1" indent="1"/>
    </xf>
    <xf numFmtId="49" fontId="23" fillId="9" borderId="15" xfId="0" applyNumberFormat="1" applyFont="1" applyFill="1" applyBorder="1" applyAlignment="1">
      <alignment horizontal="left" vertical="center" wrapText="1" indent="1"/>
    </xf>
    <xf numFmtId="49" fontId="23" fillId="9" borderId="15" xfId="0" applyNumberFormat="1" applyFont="1" applyFill="1" applyBorder="1" applyAlignment="1">
      <alignment horizontal="left" wrapText="1" indent="1"/>
    </xf>
    <xf numFmtId="49" fontId="24" fillId="9" borderId="15" xfId="0" applyNumberFormat="1" applyFont="1" applyFill="1" applyBorder="1" applyAlignment="1">
      <alignment horizontal="left" vertical="center" indent="1"/>
    </xf>
    <xf numFmtId="49" fontId="5" fillId="0" borderId="2" xfId="0" applyNumberFormat="1" applyFont="1" applyFill="1" applyBorder="1" applyAlignment="1" applyProtection="1">
      <alignment horizontal="left" vertical="center"/>
    </xf>
    <xf numFmtId="49" fontId="10" fillId="3" borderId="2" xfId="0" applyNumberFormat="1" applyFont="1" applyFill="1" applyBorder="1" applyAlignment="1">
      <alignment horizontal="left" vertical="center" wrapText="1" indent="1"/>
    </xf>
    <xf numFmtId="49" fontId="9" fillId="3" borderId="2" xfId="0" applyNumberFormat="1" applyFont="1" applyFill="1" applyBorder="1" applyAlignment="1">
      <alignment horizontal="center" vertical="center" wrapText="1"/>
    </xf>
    <xf numFmtId="0" fontId="38" fillId="0" borderId="0" xfId="2" applyFont="1" applyFill="1" applyBorder="1" applyAlignment="1" applyProtection="1">
      <alignment horizontal="left" vertical="top" wrapText="1"/>
    </xf>
    <xf numFmtId="0" fontId="49" fillId="0" borderId="0" xfId="2" applyFont="1" applyFill="1" applyBorder="1" applyAlignment="1" applyProtection="1">
      <alignment horizontal="left" vertical="top"/>
    </xf>
    <xf numFmtId="49" fontId="39" fillId="9" borderId="15" xfId="0" applyNumberFormat="1" applyFont="1" applyFill="1" applyBorder="1" applyAlignment="1">
      <alignment horizontal="center" vertical="center" wrapText="1"/>
    </xf>
    <xf numFmtId="49" fontId="22" fillId="9" borderId="15" xfId="0" applyNumberFormat="1" applyFont="1" applyFill="1" applyBorder="1" applyAlignment="1">
      <alignment horizontal="left" vertical="center" wrapText="1" indent="1"/>
    </xf>
    <xf numFmtId="49" fontId="10" fillId="0" borderId="2" xfId="0" applyNumberFormat="1" applyFont="1" applyFill="1" applyBorder="1" applyAlignment="1">
      <alignment horizontal="center" vertical="center"/>
    </xf>
    <xf numFmtId="0" fontId="42" fillId="0" borderId="2" xfId="0" applyNumberFormat="1" applyFont="1" applyFill="1" applyBorder="1" applyAlignment="1" applyProtection="1">
      <alignment horizontal="center" vertical="center"/>
      <protection hidden="1"/>
    </xf>
    <xf numFmtId="0" fontId="31" fillId="0" borderId="0" xfId="2" applyFont="1" applyFill="1" applyBorder="1" applyAlignment="1">
      <alignment horizontal="left" vertical="center" wrapText="1"/>
    </xf>
    <xf numFmtId="49" fontId="23" fillId="9" borderId="15" xfId="0" applyNumberFormat="1" applyFont="1" applyFill="1" applyBorder="1" applyAlignment="1">
      <alignment horizontal="left" vertical="center" indent="1"/>
    </xf>
    <xf numFmtId="49" fontId="23" fillId="3" borderId="2" xfId="0" applyNumberFormat="1" applyFont="1" applyFill="1" applyBorder="1" applyAlignment="1">
      <alignment horizontal="center" vertical="center" wrapText="1"/>
    </xf>
    <xf numFmtId="0" fontId="10" fillId="0" borderId="0" xfId="2" applyFont="1" applyFill="1" applyBorder="1" applyAlignment="1" applyProtection="1">
      <alignment horizontal="left" vertical="top"/>
    </xf>
    <xf numFmtId="0" fontId="63" fillId="2" borderId="2" xfId="0" applyNumberFormat="1" applyFont="1" applyFill="1" applyBorder="1" applyAlignment="1" applyProtection="1">
      <alignment horizontal="center" vertical="center"/>
      <protection locked="0"/>
    </xf>
    <xf numFmtId="49" fontId="63" fillId="3" borderId="2" xfId="0" applyNumberFormat="1" applyFont="1" applyFill="1" applyBorder="1" applyAlignment="1">
      <alignment horizontal="center" vertical="center"/>
    </xf>
    <xf numFmtId="49" fontId="63" fillId="0" borderId="2" xfId="0" applyNumberFormat="1" applyFont="1" applyFill="1" applyBorder="1" applyAlignment="1">
      <alignment horizontal="center" vertical="center"/>
    </xf>
    <xf numFmtId="49" fontId="67" fillId="0" borderId="2" xfId="0" applyNumberFormat="1" applyFont="1" applyFill="1" applyBorder="1" applyAlignment="1">
      <alignment vertical="center"/>
    </xf>
    <xf numFmtId="49" fontId="63" fillId="8" borderId="2" xfId="0" applyNumberFormat="1" applyFont="1" applyFill="1" applyBorder="1" applyAlignment="1">
      <alignment horizontal="center" vertical="center"/>
    </xf>
    <xf numFmtId="49" fontId="68" fillId="9" borderId="0"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indent="1"/>
    </xf>
    <xf numFmtId="0" fontId="18" fillId="2" borderId="0" xfId="0" applyNumberFormat="1" applyFont="1" applyFill="1" applyBorder="1" applyAlignment="1" applyProtection="1">
      <alignment horizontal="left"/>
      <protection hidden="1"/>
    </xf>
    <xf numFmtId="49" fontId="9" fillId="3" borderId="3" xfId="0" applyNumberFormat="1" applyFont="1" applyFill="1" applyBorder="1" applyAlignment="1">
      <alignment horizontal="center" vertical="center" wrapText="1"/>
    </xf>
    <xf numFmtId="49" fontId="9" fillId="3" borderId="4" xfId="0" applyNumberFormat="1" applyFont="1" applyFill="1" applyBorder="1" applyAlignment="1">
      <alignment horizontal="center" vertical="center"/>
    </xf>
    <xf numFmtId="0" fontId="64" fillId="2" borderId="0" xfId="0" applyNumberFormat="1" applyFont="1" applyFill="1" applyBorder="1" applyAlignment="1" applyProtection="1">
      <alignment horizontal="left"/>
      <protection hidden="1"/>
    </xf>
    <xf numFmtId="0" fontId="66" fillId="2" borderId="0" xfId="0" applyNumberFormat="1" applyFont="1" applyFill="1" applyBorder="1" applyAlignment="1" applyProtection="1">
      <alignment horizontal="center" wrapText="1"/>
      <protection hidden="1"/>
    </xf>
    <xf numFmtId="49" fontId="18" fillId="2" borderId="0" xfId="0" applyNumberFormat="1" applyFont="1" applyFill="1" applyBorder="1" applyAlignment="1">
      <alignment horizontal="left" vertical="center" wrapText="1"/>
    </xf>
    <xf numFmtId="49" fontId="16" fillId="0" borderId="0" xfId="0" applyNumberFormat="1" applyFont="1" applyFill="1" applyAlignment="1">
      <alignment vertical="center" wrapText="1"/>
    </xf>
    <xf numFmtId="49" fontId="16" fillId="0" borderId="0" xfId="0" applyNumberFormat="1" applyFont="1" applyFill="1" applyAlignment="1">
      <alignment vertical="center"/>
    </xf>
    <xf numFmtId="49" fontId="9" fillId="2" borderId="13" xfId="0" applyNumberFormat="1" applyFont="1" applyFill="1" applyBorder="1" applyAlignment="1">
      <alignment horizontal="left" vertical="center" wrapText="1"/>
    </xf>
    <xf numFmtId="49" fontId="9" fillId="2" borderId="0" xfId="0" applyNumberFormat="1" applyFont="1" applyFill="1" applyBorder="1" applyAlignment="1">
      <alignment horizontal="left" vertical="center" wrapText="1"/>
    </xf>
    <xf numFmtId="49" fontId="10" fillId="2" borderId="0" xfId="0" applyNumberFormat="1" applyFont="1" applyFill="1" applyAlignment="1">
      <alignment horizontal="left" vertical="center" wrapText="1"/>
    </xf>
    <xf numFmtId="49" fontId="10" fillId="2" borderId="0" xfId="0" applyNumberFormat="1" applyFont="1" applyFill="1" applyAlignment="1">
      <alignment horizontal="left" vertical="center"/>
    </xf>
    <xf numFmtId="0" fontId="48" fillId="2" borderId="0" xfId="0" applyNumberFormat="1" applyFont="1" applyFill="1" applyBorder="1" applyAlignment="1" applyProtection="1">
      <alignment horizontal="center" vertical="top" wrapText="1"/>
      <protection hidden="1"/>
    </xf>
    <xf numFmtId="0" fontId="9" fillId="2" borderId="0" xfId="0" applyNumberFormat="1" applyFont="1" applyFill="1" applyBorder="1" applyAlignment="1" applyProtection="1">
      <alignment horizontal="left" vertical="top"/>
      <protection hidden="1"/>
    </xf>
    <xf numFmtId="49" fontId="10" fillId="3" borderId="3" xfId="0" applyNumberFormat="1" applyFont="1" applyFill="1" applyBorder="1" applyAlignment="1">
      <alignment horizontal="left" vertical="center" wrapText="1" indent="1"/>
    </xf>
    <xf numFmtId="49" fontId="10" fillId="3" borderId="4" xfId="0" applyNumberFormat="1" applyFont="1" applyFill="1" applyBorder="1" applyAlignment="1">
      <alignment horizontal="left" vertical="center" indent="1"/>
    </xf>
    <xf numFmtId="49" fontId="10" fillId="3" borderId="3" xfId="0" applyNumberFormat="1" applyFont="1" applyFill="1" applyBorder="1" applyAlignment="1" applyProtection="1">
      <alignment horizontal="left" vertical="center" wrapText="1" indent="1"/>
      <protection hidden="1"/>
    </xf>
    <xf numFmtId="49" fontId="10" fillId="3" borderId="4" xfId="0" applyNumberFormat="1" applyFont="1" applyFill="1" applyBorder="1" applyAlignment="1" applyProtection="1">
      <alignment horizontal="left" vertical="center" indent="1"/>
      <protection hidden="1"/>
    </xf>
    <xf numFmtId="49" fontId="10" fillId="0" borderId="3" xfId="0" applyNumberFormat="1" applyFont="1" applyFill="1" applyBorder="1" applyAlignment="1">
      <alignment horizontal="left" vertical="center" indent="1"/>
    </xf>
    <xf numFmtId="49" fontId="10" fillId="0" borderId="4" xfId="0" applyNumberFormat="1" applyFont="1" applyFill="1" applyBorder="1" applyAlignment="1">
      <alignment horizontal="left" vertical="center" indent="1"/>
    </xf>
    <xf numFmtId="49" fontId="63" fillId="3" borderId="5" xfId="0" applyNumberFormat="1" applyFont="1" applyFill="1" applyBorder="1" applyAlignment="1">
      <alignment horizontal="center" vertical="center"/>
    </xf>
    <xf numFmtId="49" fontId="63" fillId="3" borderId="6" xfId="0" applyNumberFormat="1" applyFont="1" applyFill="1" applyBorder="1" applyAlignment="1">
      <alignment horizontal="center" vertical="center"/>
    </xf>
    <xf numFmtId="49" fontId="63" fillId="3" borderId="7" xfId="0" applyNumberFormat="1" applyFont="1" applyFill="1" applyBorder="1" applyAlignment="1">
      <alignment horizontal="center" vertical="center"/>
    </xf>
    <xf numFmtId="49" fontId="13" fillId="3" borderId="5" xfId="0" applyNumberFormat="1" applyFont="1" applyFill="1" applyBorder="1" applyAlignment="1">
      <alignment horizontal="center" vertical="center" textRotation="255" wrapText="1"/>
    </xf>
    <xf numFmtId="49" fontId="13" fillId="3" borderId="6" xfId="0" applyNumberFormat="1" applyFont="1" applyFill="1" applyBorder="1" applyAlignment="1">
      <alignment horizontal="center" vertical="center" textRotation="255" wrapText="1"/>
    </xf>
    <xf numFmtId="49" fontId="13" fillId="3" borderId="7" xfId="0" applyNumberFormat="1" applyFont="1" applyFill="1" applyBorder="1" applyAlignment="1">
      <alignment horizontal="center" vertical="center" textRotation="255" wrapText="1"/>
    </xf>
    <xf numFmtId="49" fontId="10" fillId="5" borderId="3" xfId="0" applyNumberFormat="1" applyFont="1" applyFill="1" applyBorder="1" applyAlignment="1">
      <alignment horizontal="left" vertical="center" indent="1"/>
    </xf>
    <xf numFmtId="49" fontId="10" fillId="5" borderId="4" xfId="0" applyNumberFormat="1" applyFont="1" applyFill="1" applyBorder="1" applyAlignment="1">
      <alignment horizontal="left" vertical="center" indent="1"/>
    </xf>
    <xf numFmtId="49" fontId="42" fillId="8" borderId="2" xfId="0" applyNumberFormat="1" applyFont="1" applyFill="1" applyBorder="1" applyAlignment="1">
      <alignment horizontal="left" vertical="center" indent="1"/>
    </xf>
    <xf numFmtId="49" fontId="10" fillId="4" borderId="3" xfId="0" applyNumberFormat="1" applyFont="1" applyFill="1" applyBorder="1" applyAlignment="1">
      <alignment horizontal="left" vertical="center" indent="1"/>
    </xf>
    <xf numFmtId="49" fontId="10" fillId="4" borderId="4" xfId="0" applyNumberFormat="1" applyFont="1" applyFill="1" applyBorder="1" applyAlignment="1">
      <alignment horizontal="left" vertical="center" indent="1"/>
    </xf>
    <xf numFmtId="49" fontId="42" fillId="3" borderId="2" xfId="0" applyNumberFormat="1" applyFont="1" applyFill="1" applyBorder="1" applyAlignment="1">
      <alignment horizontal="left" vertical="center" indent="1"/>
    </xf>
    <xf numFmtId="0" fontId="24" fillId="2" borderId="0" xfId="0" applyNumberFormat="1" applyFont="1" applyFill="1" applyBorder="1" applyAlignment="1" applyProtection="1">
      <alignment horizontal="left" vertical="top"/>
      <protection hidden="1"/>
    </xf>
    <xf numFmtId="49" fontId="5" fillId="2" borderId="2" xfId="0" applyNumberFormat="1" applyFont="1" applyFill="1" applyBorder="1" applyAlignment="1">
      <alignment horizontal="center" vertical="center"/>
    </xf>
    <xf numFmtId="49" fontId="10" fillId="4" borderId="3" xfId="0" applyNumberFormat="1" applyFont="1" applyFill="1" applyBorder="1" applyAlignment="1">
      <alignment horizontal="center" vertical="center"/>
    </xf>
    <xf numFmtId="49" fontId="10" fillId="4" borderId="4" xfId="0" applyNumberFormat="1" applyFont="1" applyFill="1" applyBorder="1" applyAlignment="1">
      <alignment horizontal="center" vertical="center"/>
    </xf>
    <xf numFmtId="49" fontId="21" fillId="9" borderId="0" xfId="0" applyNumberFormat="1" applyFont="1" applyFill="1" applyBorder="1" applyAlignment="1">
      <alignment horizontal="left" vertical="center" wrapText="1"/>
    </xf>
    <xf numFmtId="49" fontId="23" fillId="9" borderId="16" xfId="0" applyNumberFormat="1" applyFont="1" applyFill="1" applyBorder="1" applyAlignment="1">
      <alignment horizontal="left" vertical="top" wrapText="1"/>
    </xf>
    <xf numFmtId="49" fontId="21" fillId="9" borderId="0" xfId="0" applyNumberFormat="1" applyFont="1" applyFill="1" applyBorder="1" applyAlignment="1">
      <alignment horizontal="left" vertical="top" wrapText="1"/>
    </xf>
    <xf numFmtId="49" fontId="21" fillId="9" borderId="17" xfId="0" applyNumberFormat="1" applyFont="1" applyFill="1" applyBorder="1" applyAlignment="1">
      <alignment horizontal="left" vertical="top" wrapText="1"/>
    </xf>
    <xf numFmtId="49" fontId="63" fillId="8" borderId="2"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0" fontId="42" fillId="0" borderId="2" xfId="0" applyNumberFormat="1" applyFont="1" applyFill="1" applyBorder="1" applyAlignment="1" applyProtection="1">
      <alignment horizontal="center" vertical="center"/>
      <protection hidden="1"/>
    </xf>
    <xf numFmtId="49" fontId="18" fillId="2" borderId="0" xfId="0" applyNumberFormat="1" applyFont="1" applyFill="1" applyBorder="1" applyAlignment="1">
      <alignment horizontal="center" vertical="center" wrapText="1"/>
    </xf>
    <xf numFmtId="49" fontId="18" fillId="2" borderId="0" xfId="0" applyNumberFormat="1" applyFont="1" applyFill="1" applyBorder="1" applyAlignment="1">
      <alignment horizontal="center" vertical="center"/>
    </xf>
    <xf numFmtId="49" fontId="19" fillId="5" borderId="3" xfId="0" applyNumberFormat="1" applyFont="1" applyFill="1" applyBorder="1" applyAlignment="1">
      <alignment horizontal="left" vertical="center" indent="1"/>
    </xf>
    <xf numFmtId="49" fontId="19" fillId="5" borderId="4" xfId="0" applyNumberFormat="1" applyFont="1" applyFill="1" applyBorder="1" applyAlignment="1">
      <alignment horizontal="left" vertical="center" indent="1"/>
    </xf>
    <xf numFmtId="49" fontId="19" fillId="0" borderId="3" xfId="0" applyNumberFormat="1" applyFont="1" applyFill="1" applyBorder="1" applyAlignment="1">
      <alignment horizontal="left" vertical="center" indent="1"/>
    </xf>
    <xf numFmtId="49" fontId="19" fillId="0" borderId="4" xfId="0" applyNumberFormat="1" applyFont="1" applyFill="1" applyBorder="1" applyAlignment="1">
      <alignment horizontal="left" vertical="center" indent="1"/>
    </xf>
    <xf numFmtId="0" fontId="40" fillId="0" borderId="0" xfId="2" applyFont="1" applyFill="1" applyBorder="1" applyAlignment="1">
      <alignment horizontal="left" vertical="center" wrapText="1"/>
    </xf>
    <xf numFmtId="0" fontId="31" fillId="0" borderId="0" xfId="2" applyFont="1" applyFill="1" applyBorder="1" applyAlignment="1">
      <alignment horizontal="left" vertical="center" wrapText="1"/>
    </xf>
    <xf numFmtId="0" fontId="32" fillId="0" borderId="0" xfId="2" applyFont="1" applyFill="1" applyBorder="1" applyAlignment="1">
      <alignment horizontal="left" vertical="center" wrapText="1"/>
    </xf>
    <xf numFmtId="0" fontId="32" fillId="0" borderId="0" xfId="2" applyFont="1" applyFill="1" applyBorder="1" applyAlignment="1">
      <alignment horizontal="left" vertical="center" wrapText="1" indent="3"/>
    </xf>
    <xf numFmtId="0" fontId="32" fillId="0" borderId="0" xfId="2" applyFont="1" applyFill="1" applyBorder="1" applyAlignment="1">
      <alignment horizontal="left" vertical="center" indent="3"/>
    </xf>
    <xf numFmtId="0" fontId="31" fillId="0" borderId="8" xfId="2" applyFont="1" applyFill="1" applyBorder="1" applyAlignment="1" applyProtection="1">
      <alignment horizontal="left" vertical="top" wrapText="1"/>
    </xf>
    <xf numFmtId="0" fontId="26" fillId="0" borderId="10" xfId="2" applyFill="1" applyBorder="1" applyAlignment="1" applyProtection="1">
      <alignment horizontal="left" vertical="center" wrapText="1" indent="1"/>
    </xf>
    <xf numFmtId="0" fontId="26" fillId="0" borderId="11" xfId="2" applyFill="1" applyBorder="1" applyAlignment="1" applyProtection="1">
      <alignment horizontal="left" vertical="center" wrapText="1" indent="1"/>
    </xf>
    <xf numFmtId="0" fontId="26" fillId="0" borderId="12" xfId="2" applyFill="1" applyBorder="1" applyAlignment="1" applyProtection="1">
      <alignment horizontal="left" vertical="center" wrapText="1" indent="1"/>
    </xf>
    <xf numFmtId="0" fontId="31" fillId="0" borderId="10" xfId="2" applyFont="1" applyFill="1" applyBorder="1" applyAlignment="1" applyProtection="1">
      <alignment horizontal="left" vertical="center" wrapText="1" indent="1"/>
    </xf>
    <xf numFmtId="0" fontId="31" fillId="0" borderId="11" xfId="2" applyFont="1" applyFill="1" applyBorder="1" applyAlignment="1" applyProtection="1">
      <alignment horizontal="left" vertical="center" wrapText="1" indent="1"/>
    </xf>
    <xf numFmtId="0" fontId="31" fillId="0" borderId="12" xfId="2" applyFont="1" applyFill="1" applyBorder="1" applyAlignment="1" applyProtection="1">
      <alignment horizontal="left" vertical="center" wrapText="1" indent="1"/>
    </xf>
  </cellXfs>
  <cellStyles count="3">
    <cellStyle name="ハイパーリンク" xfId="1" builtinId="8"/>
    <cellStyle name="標準" xfId="0" builtinId="0"/>
    <cellStyle name="標準 2" xfId="2"/>
  </cellStyles>
  <dxfs count="26">
    <dxf>
      <font>
        <b val="0"/>
        <i val="0"/>
        <strike val="0"/>
        <condense val="0"/>
        <extend val="0"/>
        <outline val="0"/>
        <shadow val="0"/>
        <u val="none"/>
        <vertAlign val="baseline"/>
        <sz val="10"/>
        <color rgb="FF000000"/>
        <name val="ＭＳ Ｐ明朝"/>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ＭＳ Ｐ明朝"/>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ＭＳ Ｐ明朝"/>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ＭＳ Ｐ明朝"/>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ＭＳ Ｐ明朝"/>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ＭＳ Ｐ明朝"/>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ＭＳ Ｐ明朝"/>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ＭＳ Ｐ明朝"/>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ＭＳ Ｐ明朝"/>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ＭＳ Ｐ明朝"/>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ＭＳ Ｐ明朝"/>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ＭＳ Ｐ明朝"/>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ＭＳ Ｐ明朝"/>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ＭＳ Ｐ明朝"/>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ＭＳ Ｐ明朝"/>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ＭＳ Ｐ明朝"/>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ＭＳ Ｐ明朝"/>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ＭＳ Ｐ明朝"/>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ＭＳ Ｐ明朝"/>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ＭＳ Ｐ明朝"/>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ＭＳ Ｐ明朝"/>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ＭＳ Ｐ明朝"/>
        <scheme val="none"/>
      </font>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ＭＳ Ｐ明朝"/>
        <scheme val="none"/>
      </font>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bgColor theme="0" tint="-0.24994659260841701"/>
        </patternFill>
      </fill>
    </dxf>
  </dxfs>
  <tableStyles count="0" defaultTableStyle="TableStyleMedium2" defaultPivotStyle="PivotStyleLight16"/>
  <colors>
    <mruColors>
      <color rgb="FFCCFFCC"/>
      <color rgb="FFCCFFFF"/>
      <color rgb="FF99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1695451</xdr:colOff>
      <xdr:row>49</xdr:row>
      <xdr:rowOff>323849</xdr:rowOff>
    </xdr:from>
    <xdr:to>
      <xdr:col>9</xdr:col>
      <xdr:colOff>7962900</xdr:colOff>
      <xdr:row>70</xdr:row>
      <xdr:rowOff>95249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953626" y="8191499"/>
          <a:ext cx="6267449" cy="561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tIns="72000" bIns="72000" rtlCol="0" anchor="ctr" anchorCtr="0"/>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ja-JP" sz="8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*三菱ＵＦＪ銀行・三井住友銀行・十六銀行にて振込口座を開設されている方については、いずれかの銀行をご記入して頂ければ幸いです*</a:t>
          </a:r>
          <a:endParaRPr lang="en-US" altLang="ja-JP" sz="8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altLang="ja-JP" sz="800">
              <a:solidFill>
                <a:sysClr val="windowText" lastClr="000000"/>
              </a:solidFill>
              <a:effectLst/>
              <a:latin typeface="+mn-lt"/>
              <a:ea typeface="+mn-ea"/>
              <a:cs typeface="+mn-cs"/>
            </a:rPr>
            <a:t>If you have opened a bank account with Mitsubishi UFJ Bank, Mitsui Sumitomo Bank or Juroku Bank, we would appreciate if you could enter information about one of these bank accounts.</a:t>
          </a:r>
          <a:endParaRPr lang="ja-JP" altLang="ja-JP" sz="800">
            <a:solidFill>
              <a:sysClr val="windowText" lastClr="000000"/>
            </a:solidFill>
            <a:effectLst/>
            <a:latin typeface="+mn-lt"/>
            <a:ea typeface="+mn-ea"/>
            <a:cs typeface="+mn-cs"/>
          </a:endParaRPr>
        </a:p>
      </xdr:txBody>
    </xdr:sp>
    <xdr:clientData/>
  </xdr:twoCellAnchor>
</xdr:wsDr>
</file>

<file path=xl/tables/table1.xml><?xml version="1.0" encoding="utf-8"?>
<table xmlns="http://schemas.openxmlformats.org/spreadsheetml/2006/main" id="2" name="入力欄" displayName="入力欄" ref="G31:AC38" totalsRowShown="0" headerRowDxfId="24" dataDxfId="23" headerRowCellStyle="標準 2" dataCellStyle="標準 2">
  <tableColumns count="23">
    <tableColumn id="1" name="列1" dataDxfId="22" dataCellStyle="標準 2"/>
    <tableColumn id="2" name="1" dataDxfId="21" dataCellStyle="標準 2"/>
    <tableColumn id="3" name="2" dataDxfId="20" dataCellStyle="標準 2"/>
    <tableColumn id="4" name="3" dataDxfId="19" dataCellStyle="標準 2"/>
    <tableColumn id="5" name="4" dataDxfId="18" dataCellStyle="標準 2"/>
    <tableColumn id="6" name="5" dataDxfId="17" dataCellStyle="標準 2"/>
    <tableColumn id="7" name="6" dataDxfId="16" dataCellStyle="標準 2"/>
    <tableColumn id="8" name="7" dataDxfId="15" dataCellStyle="標準 2"/>
    <tableColumn id="9" name="8" dataDxfId="14" dataCellStyle="標準 2"/>
    <tableColumn id="10" name="9" dataDxfId="13" dataCellStyle="標準 2"/>
    <tableColumn id="11" name="10" dataDxfId="12" dataCellStyle="標準 2"/>
    <tableColumn id="12" name="11" dataDxfId="11" dataCellStyle="標準 2"/>
    <tableColumn id="13" name="12" dataDxfId="10" dataCellStyle="標準 2"/>
    <tableColumn id="14" name="13" dataDxfId="9" dataCellStyle="標準 2"/>
    <tableColumn id="15" name="14" dataDxfId="8" dataCellStyle="標準 2"/>
    <tableColumn id="16" name="15" dataDxfId="7" dataCellStyle="標準 2"/>
    <tableColumn id="17" name="16" dataDxfId="6" dataCellStyle="標準 2"/>
    <tableColumn id="18" name="17" dataDxfId="5" dataCellStyle="標準 2"/>
    <tableColumn id="19" name="18" dataDxfId="4" dataCellStyle="標準 2"/>
    <tableColumn id="20" name="19" dataDxfId="3" dataCellStyle="標準 2"/>
    <tableColumn id="21" name="20" dataDxfId="2" dataCellStyle="標準 2"/>
    <tableColumn id="22" name="21" dataDxfId="1" dataCellStyle="標準 2"/>
    <tableColumn id="23" name="22" dataDxfId="0" dataCellStyle="標準 2"/>
  </tableColumns>
  <tableStyleInfo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161"/>
  <sheetViews>
    <sheetView tabSelected="1" view="pageBreakPreview" zoomScaleNormal="100" zoomScaleSheetLayoutView="100" workbookViewId="0">
      <selection activeCell="H12" sqref="H12"/>
    </sheetView>
  </sheetViews>
  <sheetFormatPr defaultRowHeight="18.75"/>
  <cols>
    <col min="1" max="1" width="0.75" customWidth="1"/>
    <col min="2" max="2" width="3.25" customWidth="1"/>
    <col min="3" max="3" width="4.625" customWidth="1"/>
    <col min="4" max="4" width="26" customWidth="1"/>
    <col min="5" max="5" width="8" customWidth="1"/>
    <col min="6" max="6" width="6.375" bestFit="1" customWidth="1"/>
    <col min="7" max="7" width="7.75" customWidth="1"/>
    <col min="8" max="8" width="50.875" customWidth="1"/>
    <col min="9" max="9" width="0.25" customWidth="1"/>
    <col min="10" max="10" width="105.25" customWidth="1"/>
    <col min="11" max="16" width="9" style="25"/>
  </cols>
  <sheetData>
    <row r="1" spans="1:10" ht="21">
      <c r="A1" s="90" t="str">
        <f>IF(B7&gt;7,"",IF(B7&gt;0,(VLOOKUP(B7,官公需!A32:D38,2,FALSE)),""))</f>
        <v>振　込　依　頼　書</v>
      </c>
      <c r="B1" s="90"/>
      <c r="C1" s="90"/>
      <c r="D1" s="90"/>
      <c r="E1" s="90"/>
      <c r="F1" s="90"/>
      <c r="G1" s="90"/>
      <c r="H1" s="90"/>
      <c r="I1" s="2"/>
      <c r="J1" s="59"/>
    </row>
    <row r="2" spans="1:10">
      <c r="A2" s="98" t="str">
        <f>IF(B7&gt;7,"",IF(B7&gt;0,(VLOOKUP(B7,官公需!A39:D45,2,FALSE)),""))</f>
        <v>Direct Deposit Request Form</v>
      </c>
      <c r="B2" s="98"/>
      <c r="C2" s="98"/>
      <c r="D2" s="98"/>
      <c r="E2" s="98"/>
      <c r="F2" s="98"/>
      <c r="G2" s="98"/>
      <c r="H2" s="98"/>
      <c r="I2" s="2"/>
      <c r="J2" s="59"/>
    </row>
    <row r="3" spans="1:10" ht="36" customHeight="1">
      <c r="A3" s="1">
        <v>29</v>
      </c>
      <c r="B3" s="92" t="s">
        <v>212</v>
      </c>
      <c r="C3" s="93"/>
      <c r="D3" s="93"/>
      <c r="E3" s="93"/>
      <c r="F3" s="93"/>
      <c r="G3" s="93"/>
      <c r="H3" s="93"/>
      <c r="I3" s="3"/>
      <c r="J3" s="122" t="s">
        <v>0</v>
      </c>
    </row>
    <row r="4" spans="1:10" ht="16.5" customHeight="1">
      <c r="A4" s="1">
        <v>35</v>
      </c>
      <c r="B4" s="28"/>
      <c r="C4" s="89" t="str">
        <f>IF(B7&gt;7,"",IF(B7&gt;0,(VLOOKUP(B7,官公需!A32:D38,3,FALSE)),""))</f>
        <v>名古屋大学から支払いを受ける代金については、下記の金融機関口座に振り込みを依頼します。</v>
      </c>
      <c r="D4" s="89"/>
      <c r="E4" s="89"/>
      <c r="F4" s="89"/>
      <c r="G4" s="89"/>
      <c r="H4" s="89"/>
      <c r="I4" s="6"/>
      <c r="J4" s="122"/>
    </row>
    <row r="5" spans="1:10" ht="16.5" customHeight="1">
      <c r="A5" s="1"/>
      <c r="B5" s="28"/>
      <c r="C5" s="99" t="str">
        <f>IF(B7&gt;7,"",IF(B7&gt;0,(VLOOKUP(B7,官公需!A39:D47,3,FALSE)),""))</f>
        <v>I hereby request that payments from Nagoya University be deposited directly to my bank account as follows.</v>
      </c>
      <c r="D5" s="99"/>
      <c r="E5" s="99"/>
      <c r="F5" s="99"/>
      <c r="G5" s="99"/>
      <c r="H5" s="99"/>
      <c r="I5" s="6"/>
      <c r="J5" s="122"/>
    </row>
    <row r="6" spans="1:10" ht="34.5" customHeight="1">
      <c r="A6" s="7">
        <v>60.75</v>
      </c>
      <c r="B6" s="91" t="s">
        <v>213</v>
      </c>
      <c r="C6" s="91"/>
      <c r="D6" s="91"/>
      <c r="E6" s="91"/>
      <c r="F6" s="91"/>
      <c r="G6" s="91"/>
      <c r="H6" s="91"/>
      <c r="I6" s="6"/>
      <c r="J6" s="122"/>
    </row>
    <row r="7" spans="1:10" ht="24.75" customHeight="1">
      <c r="A7" s="1"/>
      <c r="B7" s="79">
        <v>1</v>
      </c>
      <c r="C7" s="94" t="s">
        <v>211</v>
      </c>
      <c r="D7" s="95"/>
      <c r="E7" s="95"/>
      <c r="F7" s="95"/>
      <c r="G7" s="95"/>
      <c r="H7" s="95"/>
      <c r="I7" s="6"/>
      <c r="J7" s="122"/>
    </row>
    <row r="8" spans="1:10" ht="24.75" customHeight="1">
      <c r="A8" s="1"/>
      <c r="B8" s="49"/>
      <c r="C8" s="96" t="s">
        <v>219</v>
      </c>
      <c r="D8" s="97"/>
      <c r="E8" s="97"/>
      <c r="F8" s="97"/>
      <c r="G8" s="97"/>
      <c r="H8" s="97"/>
      <c r="I8" s="6"/>
      <c r="J8" s="122"/>
    </row>
    <row r="9" spans="1:10">
      <c r="A9" s="1">
        <v>40</v>
      </c>
      <c r="B9" s="86" t="str">
        <f>IF(B7&gt;6,"",IF(B7&gt;0,(VLOOKUP(B7,官公需!A32:D38,4,FALSE)),""))</f>
        <v>※ 仮登録をしている場合は仮登録時のコードをお知らせください。（→ №１ 登録コードへ入力）</v>
      </c>
      <c r="C9" s="86" t="e">
        <f>VLOOKUP(入力フォーム!#REF!,官公需!#REF!,3,FALSE)</f>
        <v>#REF!</v>
      </c>
      <c r="D9" s="86" t="e">
        <f>VLOOKUP(入力フォーム!#REF!,官公需!#REF!,3,FALSE)</f>
        <v>#REF!</v>
      </c>
      <c r="E9" s="86" t="e">
        <f>VLOOKUP(入力フォーム!#REF!,官公需!#REF!,3,FALSE)</f>
        <v>#REF!</v>
      </c>
      <c r="F9" s="86" t="e">
        <f>VLOOKUP(入力フォーム!#REF!,官公需!#REF!,3,FALSE)</f>
        <v>#REF!</v>
      </c>
      <c r="G9" s="86"/>
      <c r="H9" s="86" t="e">
        <f>VLOOKUP(入力フォーム!#REF!,官公需!#REF!,3,FALSE)</f>
        <v>#REF!</v>
      </c>
      <c r="I9" s="6"/>
      <c r="J9" s="122"/>
    </row>
    <row r="10" spans="1:10" ht="13.5" customHeight="1">
      <c r="A10" s="1"/>
      <c r="B10" s="118" t="str">
        <f>IF(B7&gt;6,"",IF(B7&gt;0,(VLOOKUP(B7,官公需!A39:D45,4,FALSE)),""))</f>
        <v>※ If you are registered temporarily, please let us know the code for your temporary registration (-&gt; Enter this in No.1 “Registration Code”).</v>
      </c>
      <c r="C10" s="118" t="e">
        <f>VLOOKUP(入力フォーム!#REF!,官公需!#REF!,3,FALSE)</f>
        <v>#REF!</v>
      </c>
      <c r="D10" s="118" t="e">
        <f>VLOOKUP(入力フォーム!#REF!,官公需!#REF!,3,FALSE)</f>
        <v>#REF!</v>
      </c>
      <c r="E10" s="118" t="e">
        <f>VLOOKUP(入力フォーム!#REF!,官公需!#REF!,3,FALSE)</f>
        <v>#REF!</v>
      </c>
      <c r="F10" s="118" t="e">
        <f>VLOOKUP(入力フォーム!#REF!,官公需!#REF!,3,FALSE)</f>
        <v>#REF!</v>
      </c>
      <c r="G10" s="118"/>
      <c r="H10" s="118" t="e">
        <f>VLOOKUP(入力フォーム!#REF!,官公需!#REF!,3,FALSE)</f>
        <v>#REF!</v>
      </c>
      <c r="I10" s="6"/>
      <c r="J10" s="59"/>
    </row>
    <row r="11" spans="1:10" ht="33" customHeight="1">
      <c r="A11" s="1">
        <v>24.75</v>
      </c>
      <c r="B11" s="80" t="s">
        <v>1</v>
      </c>
      <c r="C11" s="87" t="s">
        <v>214</v>
      </c>
      <c r="D11" s="88"/>
      <c r="E11" s="68" t="s">
        <v>215</v>
      </c>
      <c r="F11" s="68" t="s">
        <v>216</v>
      </c>
      <c r="G11" s="77" t="s">
        <v>217</v>
      </c>
      <c r="H11" s="68" t="s">
        <v>218</v>
      </c>
      <c r="I11" s="2"/>
      <c r="J11" s="71" t="s">
        <v>2</v>
      </c>
    </row>
    <row r="12" spans="1:10" ht="22.5" customHeight="1">
      <c r="A12" s="1">
        <v>20</v>
      </c>
      <c r="B12" s="80" t="s">
        <v>3</v>
      </c>
      <c r="C12" s="102" t="s">
        <v>4</v>
      </c>
      <c r="D12" s="103"/>
      <c r="E12" s="9" t="s">
        <v>5</v>
      </c>
      <c r="F12" s="73" t="s">
        <v>6</v>
      </c>
      <c r="G12" s="74" t="str">
        <f>IF($B$7&gt;7,"",IF($B$7&gt;0,(VLOOKUP($B$7,入力欄[#All],2,FALSE)),""))</f>
        <v>〇</v>
      </c>
      <c r="H12" s="50"/>
      <c r="I12" s="8"/>
      <c r="J12" s="63" t="s">
        <v>198</v>
      </c>
    </row>
    <row r="13" spans="1:10" ht="22.5" customHeight="1">
      <c r="A13" s="1">
        <v>20</v>
      </c>
      <c r="B13" s="80" t="s">
        <v>7</v>
      </c>
      <c r="C13" s="100" t="s">
        <v>196</v>
      </c>
      <c r="D13" s="101"/>
      <c r="E13" s="9" t="s">
        <v>8</v>
      </c>
      <c r="F13" s="73">
        <v>8</v>
      </c>
      <c r="G13" s="74" t="str">
        <f>IF($B$7&gt;7,"",IF($B$7&gt;0,(VLOOKUP($B$7,入力欄[#All],3,FALSE)),""))</f>
        <v>〇</v>
      </c>
      <c r="H13" s="50"/>
      <c r="I13" s="8"/>
      <c r="J13" s="63" t="s">
        <v>199</v>
      </c>
    </row>
    <row r="14" spans="1:10" ht="20.100000000000001" hidden="1" customHeight="1">
      <c r="A14" s="1"/>
      <c r="B14" s="81"/>
      <c r="C14" s="104" t="s">
        <v>9</v>
      </c>
      <c r="D14" s="105"/>
      <c r="E14" s="73" t="s">
        <v>10</v>
      </c>
      <c r="F14" s="73">
        <v>8</v>
      </c>
      <c r="G14" s="74" t="str">
        <f>VLOOKUP($B$7,官公需!$A$32:$AB$38,8,FALSE)</f>
        <v>〇</v>
      </c>
      <c r="H14" s="50"/>
      <c r="I14" s="8"/>
      <c r="J14" s="61"/>
    </row>
    <row r="15" spans="1:10" ht="34.5" customHeight="1">
      <c r="A15" s="1">
        <v>20</v>
      </c>
      <c r="B15" s="80" t="s">
        <v>12</v>
      </c>
      <c r="C15" s="100" t="s">
        <v>226</v>
      </c>
      <c r="D15" s="101"/>
      <c r="E15" s="9" t="s">
        <v>5</v>
      </c>
      <c r="F15" s="73" t="s">
        <v>13</v>
      </c>
      <c r="G15" s="74" t="str">
        <f>IF($B$7&gt;7,"",IF($B$7&gt;0,(VLOOKUP($B$7,入力欄[#All],4,FALSE)),""))</f>
        <v>必</v>
      </c>
      <c r="H15" s="50"/>
      <c r="I15" s="8"/>
      <c r="J15" s="62" t="s">
        <v>229</v>
      </c>
    </row>
    <row r="16" spans="1:10" ht="20.100000000000001" hidden="1" customHeight="1">
      <c r="A16" s="1"/>
      <c r="B16" s="81"/>
      <c r="C16" s="104" t="s">
        <v>14</v>
      </c>
      <c r="D16" s="105"/>
      <c r="E16" s="73" t="s">
        <v>15</v>
      </c>
      <c r="F16" s="73">
        <v>10</v>
      </c>
      <c r="G16" s="74" t="str">
        <f>IF($B$7&gt;7,"",IF($B$7&gt;0,(VLOOKUP($B$7,入力欄[#All],2,FALSE)),""))</f>
        <v>〇</v>
      </c>
      <c r="H16" s="50"/>
      <c r="I16" s="8"/>
      <c r="J16" s="61"/>
    </row>
    <row r="17" spans="1:10" ht="22.5" customHeight="1">
      <c r="A17" s="1">
        <v>20</v>
      </c>
      <c r="B17" s="80" t="s">
        <v>16</v>
      </c>
      <c r="C17" s="100" t="s">
        <v>195</v>
      </c>
      <c r="D17" s="101"/>
      <c r="E17" s="9" t="s">
        <v>5</v>
      </c>
      <c r="F17" s="9">
        <v>60</v>
      </c>
      <c r="G17" s="74" t="str">
        <f>IF($B$7&gt;7,"",IF($B$7&gt;0,(VLOOKUP($B$7,入力欄[#All],5,FALSE)),""))</f>
        <v>必</v>
      </c>
      <c r="H17" s="51"/>
      <c r="I17" s="8"/>
      <c r="J17" s="62" t="s">
        <v>17</v>
      </c>
    </row>
    <row r="18" spans="1:10" ht="22.5" customHeight="1">
      <c r="A18" s="1">
        <v>36</v>
      </c>
      <c r="B18" s="80" t="s">
        <v>18</v>
      </c>
      <c r="C18" s="100" t="s">
        <v>197</v>
      </c>
      <c r="D18" s="101"/>
      <c r="E18" s="9" t="s">
        <v>19</v>
      </c>
      <c r="F18" s="73" t="s">
        <v>20</v>
      </c>
      <c r="G18" s="74" t="str">
        <f>IF($B$7&gt;7,"",IF($B$7&gt;0,(VLOOKUP($B$7,入力欄[#All],6,FALSE)),""))</f>
        <v>必</v>
      </c>
      <c r="H18" s="50"/>
      <c r="I18" s="8"/>
      <c r="J18" s="123" t="s">
        <v>210</v>
      </c>
    </row>
    <row r="19" spans="1:10" ht="20.100000000000001" hidden="1" customHeight="1">
      <c r="A19" s="1"/>
      <c r="B19" s="81"/>
      <c r="C19" s="104" t="s">
        <v>21</v>
      </c>
      <c r="D19" s="105"/>
      <c r="E19" s="73" t="s">
        <v>22</v>
      </c>
      <c r="F19" s="73" t="s">
        <v>23</v>
      </c>
      <c r="G19" s="74" t="str">
        <f>IF($B$7&gt;7,"",IF($B$7&gt;0,(VLOOKUP($B$7,入力欄[#All],2,FALSE)),""))</f>
        <v>〇</v>
      </c>
      <c r="H19" s="50" t="s">
        <v>11</v>
      </c>
      <c r="I19" s="8"/>
      <c r="J19" s="124"/>
    </row>
    <row r="20" spans="1:10" ht="26.25" customHeight="1">
      <c r="A20" s="1">
        <v>20</v>
      </c>
      <c r="B20" s="80" t="s">
        <v>24</v>
      </c>
      <c r="C20" s="100" t="s">
        <v>25</v>
      </c>
      <c r="D20" s="101"/>
      <c r="E20" s="9" t="s">
        <v>19</v>
      </c>
      <c r="F20" s="73" t="s">
        <v>20</v>
      </c>
      <c r="G20" s="74" t="str">
        <f>IF($B$7&gt;7,"",IF($B$7&gt;0,(VLOOKUP($B$7,入力欄[#All],7,FALSE)),""))</f>
        <v>〇</v>
      </c>
      <c r="H20" s="51" t="s">
        <v>11</v>
      </c>
      <c r="I20" s="8"/>
      <c r="J20" s="124"/>
    </row>
    <row r="21" spans="1:10" ht="22.5" customHeight="1">
      <c r="A21" s="1">
        <v>20</v>
      </c>
      <c r="B21" s="80" t="s">
        <v>26</v>
      </c>
      <c r="C21" s="100" t="s">
        <v>27</v>
      </c>
      <c r="D21" s="101"/>
      <c r="E21" s="9" t="s">
        <v>19</v>
      </c>
      <c r="F21" s="73" t="s">
        <v>28</v>
      </c>
      <c r="G21" s="74" t="str">
        <f>IF($B$7&gt;7,"",IF($B$7&gt;0,(VLOOKUP($B$7,入力欄[#All],8,FALSE)),""))</f>
        <v>〇</v>
      </c>
      <c r="H21" s="50" t="s">
        <v>11</v>
      </c>
      <c r="I21" s="8"/>
      <c r="J21" s="125"/>
    </row>
    <row r="22" spans="1:10" ht="20.100000000000001" hidden="1" customHeight="1">
      <c r="A22" s="1"/>
      <c r="B22" s="82"/>
      <c r="C22" s="104" t="s">
        <v>29</v>
      </c>
      <c r="D22" s="105"/>
      <c r="E22" s="21" t="s">
        <v>30</v>
      </c>
      <c r="F22" s="21">
        <v>50</v>
      </c>
      <c r="G22" s="74" t="str">
        <f>IF($B$7&gt;7,"",IF($B$7&gt;0,(VLOOKUP($B$7,入力欄[#All],2,FALSE)),""))</f>
        <v>〇</v>
      </c>
      <c r="H22" s="50" t="s">
        <v>11</v>
      </c>
      <c r="I22" s="8"/>
      <c r="J22" s="61"/>
    </row>
    <row r="23" spans="1:10" ht="20.100000000000001" hidden="1" customHeight="1">
      <c r="A23" s="1"/>
      <c r="B23" s="82"/>
      <c r="C23" s="104" t="s">
        <v>31</v>
      </c>
      <c r="D23" s="105"/>
      <c r="E23" s="21" t="s">
        <v>32</v>
      </c>
      <c r="F23" s="21">
        <v>3</v>
      </c>
      <c r="G23" s="74" t="str">
        <f>IF($B$7&gt;7,"",IF($B$7&gt;0,(VLOOKUP($B$7,入力欄[#All],2,FALSE)),""))</f>
        <v>〇</v>
      </c>
      <c r="H23" s="50" t="s">
        <v>11</v>
      </c>
      <c r="I23" s="8"/>
      <c r="J23" s="61"/>
    </row>
    <row r="24" spans="1:10" ht="20.100000000000001" hidden="1" customHeight="1">
      <c r="A24" s="1"/>
      <c r="B24" s="82"/>
      <c r="C24" s="104" t="s">
        <v>33</v>
      </c>
      <c r="D24" s="105"/>
      <c r="E24" s="21" t="s">
        <v>34</v>
      </c>
      <c r="F24" s="21">
        <v>10</v>
      </c>
      <c r="G24" s="74" t="str">
        <f>IF($B$7&gt;7,"",IF($B$7&gt;0,(VLOOKUP($B$7,入力欄[#All],2,FALSE)),""))</f>
        <v>〇</v>
      </c>
      <c r="H24" s="50" t="s">
        <v>11</v>
      </c>
      <c r="I24" s="8"/>
      <c r="J24" s="61"/>
    </row>
    <row r="25" spans="1:10" ht="22.5" customHeight="1">
      <c r="A25" s="1">
        <v>20</v>
      </c>
      <c r="B25" s="106" t="s">
        <v>35</v>
      </c>
      <c r="C25" s="109" t="s">
        <v>36</v>
      </c>
      <c r="D25" s="67" t="s">
        <v>37</v>
      </c>
      <c r="E25" s="9" t="s">
        <v>5</v>
      </c>
      <c r="F25" s="73" t="s">
        <v>26</v>
      </c>
      <c r="G25" s="74" t="str">
        <f>IF($B$7&gt;7,"",IF($B$7&gt;0,(VLOOKUP($B$7,入力欄[#All],9,FALSE)),""))</f>
        <v>〇</v>
      </c>
      <c r="H25" s="50" t="s">
        <v>11</v>
      </c>
      <c r="I25" s="8"/>
      <c r="J25" s="62" t="s">
        <v>38</v>
      </c>
    </row>
    <row r="26" spans="1:10" ht="22.5" customHeight="1">
      <c r="A26" s="1">
        <v>20</v>
      </c>
      <c r="B26" s="107"/>
      <c r="C26" s="110"/>
      <c r="D26" s="67" t="s">
        <v>39</v>
      </c>
      <c r="E26" s="9" t="s">
        <v>19</v>
      </c>
      <c r="F26" s="73" t="s">
        <v>28</v>
      </c>
      <c r="G26" s="74" t="str">
        <f>IF($B$7&gt;7,"",IF($B$7&gt;0,(VLOOKUP($B$7,入力欄[#All],9,FALSE)),""))</f>
        <v>〇</v>
      </c>
      <c r="H26" s="50" t="s">
        <v>11</v>
      </c>
      <c r="I26" s="8"/>
      <c r="J26" s="63" t="s">
        <v>200</v>
      </c>
    </row>
    <row r="27" spans="1:10" ht="22.5" customHeight="1">
      <c r="A27" s="1">
        <v>20</v>
      </c>
      <c r="B27" s="108"/>
      <c r="C27" s="111"/>
      <c r="D27" s="67" t="s">
        <v>40</v>
      </c>
      <c r="E27" s="9" t="s">
        <v>19</v>
      </c>
      <c r="F27" s="73" t="s">
        <v>28</v>
      </c>
      <c r="G27" s="74" t="str">
        <f>IF($B$7&gt;7,"",IF($B$7&gt;0,(VLOOKUP($B$7,入力欄[#All],9,FALSE)),""))</f>
        <v>〇</v>
      </c>
      <c r="H27" s="50" t="s">
        <v>11</v>
      </c>
      <c r="I27" s="8"/>
      <c r="J27" s="62" t="s">
        <v>41</v>
      </c>
    </row>
    <row r="28" spans="1:10" ht="22.5" customHeight="1">
      <c r="A28" s="1">
        <v>20</v>
      </c>
      <c r="B28" s="80" t="s">
        <v>42</v>
      </c>
      <c r="C28" s="100" t="s">
        <v>43</v>
      </c>
      <c r="D28" s="101"/>
      <c r="E28" s="9" t="s">
        <v>5</v>
      </c>
      <c r="F28" s="12">
        <v>15</v>
      </c>
      <c r="G28" s="74" t="str">
        <f>IF($B$7&gt;7,"",IF($B$7&gt;0,(VLOOKUP($B$7,入力欄[#All],10,FALSE)),""))</f>
        <v>〇</v>
      </c>
      <c r="H28" s="50" t="s">
        <v>11</v>
      </c>
      <c r="I28" s="8"/>
      <c r="J28" s="62" t="s">
        <v>44</v>
      </c>
    </row>
    <row r="29" spans="1:10" ht="22.5" customHeight="1">
      <c r="A29" s="1">
        <v>20</v>
      </c>
      <c r="B29" s="80" t="s">
        <v>23</v>
      </c>
      <c r="C29" s="100" t="s">
        <v>45</v>
      </c>
      <c r="D29" s="101"/>
      <c r="E29" s="9" t="s">
        <v>5</v>
      </c>
      <c r="F29" s="73">
        <v>15</v>
      </c>
      <c r="G29" s="74" t="str">
        <f>IF($B$7&gt;7,"",IF($B$7&gt;0,(VLOOKUP($B$7,入力欄[#All],11,FALSE)),""))</f>
        <v>〇</v>
      </c>
      <c r="H29" s="50" t="s">
        <v>11</v>
      </c>
      <c r="I29" s="8"/>
      <c r="J29" s="62" t="s">
        <v>44</v>
      </c>
    </row>
    <row r="30" spans="1:10" ht="20.100000000000001" hidden="1" customHeight="1">
      <c r="A30" s="1"/>
      <c r="B30" s="81"/>
      <c r="C30" s="104" t="s">
        <v>46</v>
      </c>
      <c r="D30" s="105"/>
      <c r="E30" s="73" t="s">
        <v>22</v>
      </c>
      <c r="F30" s="73" t="s">
        <v>23</v>
      </c>
      <c r="G30" s="74" t="str">
        <f>IF($B$7&gt;7,"",IF($B$7&gt;0,(VLOOKUP($B$7,入力欄[#All],2,FALSE)),""))</f>
        <v>〇</v>
      </c>
      <c r="H30" s="50" t="s">
        <v>11</v>
      </c>
      <c r="I30" s="8"/>
      <c r="J30" s="61"/>
    </row>
    <row r="31" spans="1:10" ht="32.25">
      <c r="A31" s="1">
        <v>24</v>
      </c>
      <c r="B31" s="80" t="s">
        <v>47</v>
      </c>
      <c r="C31" s="100" t="s">
        <v>48</v>
      </c>
      <c r="D31" s="101"/>
      <c r="E31" s="9" t="s">
        <v>5</v>
      </c>
      <c r="F31" s="73" t="s">
        <v>49</v>
      </c>
      <c r="G31" s="74" t="str">
        <f>IF($B$7&gt;7,"",IF($B$7&gt;0,(VLOOKUP($B$7,入力欄[#All],12,FALSE)),""))</f>
        <v>〇</v>
      </c>
      <c r="H31" s="52" t="s">
        <v>11</v>
      </c>
      <c r="I31" s="8"/>
      <c r="J31" s="63" t="s">
        <v>50</v>
      </c>
    </row>
    <row r="32" spans="1:10" ht="20.100000000000001" hidden="1" customHeight="1">
      <c r="A32" s="1">
        <v>20</v>
      </c>
      <c r="B32" s="81"/>
      <c r="C32" s="104" t="s">
        <v>51</v>
      </c>
      <c r="D32" s="105"/>
      <c r="E32" s="73" t="s">
        <v>34</v>
      </c>
      <c r="F32" s="73">
        <v>3</v>
      </c>
      <c r="G32" s="74" t="str">
        <f>IF($B$7&gt;7,"",IF($B$7&gt;0,(VLOOKUP($B$7,入力欄[#All],2,FALSE)),""))</f>
        <v>〇</v>
      </c>
      <c r="H32" s="50" t="s">
        <v>11</v>
      </c>
      <c r="I32" s="8"/>
      <c r="J32" s="61" t="s">
        <v>52</v>
      </c>
    </row>
    <row r="33" spans="1:10" ht="20.100000000000001" hidden="1" customHeight="1">
      <c r="A33" s="1"/>
      <c r="B33" s="81"/>
      <c r="C33" s="104" t="s">
        <v>53</v>
      </c>
      <c r="D33" s="105"/>
      <c r="E33" s="73" t="s">
        <v>34</v>
      </c>
      <c r="F33" s="73">
        <v>10</v>
      </c>
      <c r="G33" s="74" t="str">
        <f>IF($B$7&gt;7,"",IF($B$7&gt;0,(VLOOKUP($B$7,入力欄[#All],2,FALSE)),""))</f>
        <v>〇</v>
      </c>
      <c r="H33" s="50" t="s">
        <v>11</v>
      </c>
      <c r="I33" s="8"/>
      <c r="J33" s="61"/>
    </row>
    <row r="34" spans="1:10" ht="20.100000000000001" hidden="1" customHeight="1">
      <c r="A34" s="1"/>
      <c r="B34" s="81"/>
      <c r="C34" s="104" t="s">
        <v>54</v>
      </c>
      <c r="D34" s="105"/>
      <c r="E34" s="73" t="s">
        <v>34</v>
      </c>
      <c r="F34" s="73">
        <v>1</v>
      </c>
      <c r="G34" s="74" t="str">
        <f>IF($B$7&gt;7,"",IF($B$7&gt;0,(VLOOKUP($B$7,入力欄[#All],2,FALSE)),""))</f>
        <v>〇</v>
      </c>
      <c r="H34" s="50" t="s">
        <v>11</v>
      </c>
      <c r="I34" s="8"/>
      <c r="J34" s="61"/>
    </row>
    <row r="35" spans="1:10" ht="20.100000000000001" hidden="1" customHeight="1">
      <c r="A35" s="1"/>
      <c r="B35" s="81"/>
      <c r="C35" s="104" t="s">
        <v>55</v>
      </c>
      <c r="D35" s="105"/>
      <c r="E35" s="73" t="s">
        <v>34</v>
      </c>
      <c r="F35" s="73">
        <v>1</v>
      </c>
      <c r="G35" s="74" t="str">
        <f>IF($B$7&gt;7,"",IF($B$7&gt;0,(VLOOKUP($B$7,入力欄[#All],2,FALSE)),""))</f>
        <v>〇</v>
      </c>
      <c r="H35" s="50" t="s">
        <v>11</v>
      </c>
      <c r="I35" s="8"/>
      <c r="J35" s="61"/>
    </row>
    <row r="36" spans="1:10" ht="20.100000000000001" hidden="1" customHeight="1">
      <c r="A36" s="1"/>
      <c r="B36" s="81"/>
      <c r="C36" s="104" t="s">
        <v>56</v>
      </c>
      <c r="D36" s="105"/>
      <c r="E36" s="73" t="s">
        <v>34</v>
      </c>
      <c r="F36" s="73">
        <v>1</v>
      </c>
      <c r="G36" s="74" t="str">
        <f>IF($B$7&gt;7,"",IF($B$7&gt;0,(VLOOKUP($B$7,入力欄[#All],2,FALSE)),""))</f>
        <v>〇</v>
      </c>
      <c r="H36" s="50" t="s">
        <v>11</v>
      </c>
      <c r="I36" s="8"/>
      <c r="J36" s="61"/>
    </row>
    <row r="37" spans="1:10" ht="20.100000000000001" hidden="1" customHeight="1">
      <c r="A37" s="1"/>
      <c r="B37" s="81"/>
      <c r="C37" s="104" t="s">
        <v>57</v>
      </c>
      <c r="D37" s="105"/>
      <c r="E37" s="73" t="s">
        <v>34</v>
      </c>
      <c r="F37" s="73">
        <v>12</v>
      </c>
      <c r="G37" s="74" t="str">
        <f>IF($B$7&gt;7,"",IF($B$7&gt;0,(VLOOKUP($B$7,入力欄[#All],2,FALSE)),""))</f>
        <v>〇</v>
      </c>
      <c r="H37" s="50" t="s">
        <v>11</v>
      </c>
      <c r="I37" s="8"/>
      <c r="J37" s="61"/>
    </row>
    <row r="38" spans="1:10" ht="20.100000000000001" hidden="1" customHeight="1">
      <c r="A38" s="1"/>
      <c r="B38" s="81"/>
      <c r="C38" s="104" t="s">
        <v>58</v>
      </c>
      <c r="D38" s="105"/>
      <c r="E38" s="73" t="s">
        <v>34</v>
      </c>
      <c r="F38" s="73">
        <v>2</v>
      </c>
      <c r="G38" s="74" t="str">
        <f>IF($B$7&gt;7,"",IF($B$7&gt;0,(VLOOKUP($B$7,入力欄[#All],2,FALSE)),""))</f>
        <v>〇</v>
      </c>
      <c r="H38" s="50" t="s">
        <v>11</v>
      </c>
      <c r="I38" s="8"/>
      <c r="J38" s="61"/>
    </row>
    <row r="39" spans="1:10" ht="20.100000000000001" hidden="1" customHeight="1">
      <c r="A39" s="1"/>
      <c r="B39" s="81"/>
      <c r="C39" s="104" t="s">
        <v>59</v>
      </c>
      <c r="D39" s="105"/>
      <c r="E39" s="73" t="s">
        <v>34</v>
      </c>
      <c r="F39" s="73">
        <v>3</v>
      </c>
      <c r="G39" s="74" t="str">
        <f>IF($B$7&gt;7,"",IF($B$7&gt;0,(VLOOKUP($B$7,入力欄[#All],2,FALSE)),""))</f>
        <v>〇</v>
      </c>
      <c r="H39" s="50" t="s">
        <v>11</v>
      </c>
      <c r="I39" s="8"/>
      <c r="J39" s="61"/>
    </row>
    <row r="40" spans="1:10" ht="20.100000000000001" hidden="1" customHeight="1">
      <c r="A40" s="1"/>
      <c r="B40" s="81"/>
      <c r="C40" s="104" t="s">
        <v>60</v>
      </c>
      <c r="D40" s="105"/>
      <c r="E40" s="73" t="s">
        <v>34</v>
      </c>
      <c r="F40" s="73">
        <v>5</v>
      </c>
      <c r="G40" s="74" t="str">
        <f>IF($B$7&gt;7,"",IF($B$7&gt;0,(VLOOKUP($B$7,入力欄[#All],2,FALSE)),""))</f>
        <v>〇</v>
      </c>
      <c r="H40" s="50" t="s">
        <v>11</v>
      </c>
      <c r="I40" s="8"/>
      <c r="J40" s="61"/>
    </row>
    <row r="41" spans="1:10" ht="20.100000000000001" hidden="1" customHeight="1">
      <c r="A41" s="1"/>
      <c r="B41" s="81"/>
      <c r="C41" s="104" t="s">
        <v>61</v>
      </c>
      <c r="D41" s="105"/>
      <c r="E41" s="73" t="s">
        <v>34</v>
      </c>
      <c r="F41" s="73">
        <v>1</v>
      </c>
      <c r="G41" s="74" t="str">
        <f>IF($B$7&gt;7,"",IF($B$7&gt;0,(VLOOKUP($B$7,入力欄[#All],2,FALSE)),""))</f>
        <v>〇</v>
      </c>
      <c r="H41" s="50" t="s">
        <v>13</v>
      </c>
      <c r="I41" s="8"/>
      <c r="J41" s="61" t="s">
        <v>62</v>
      </c>
    </row>
    <row r="42" spans="1:10" ht="20.100000000000001" hidden="1" customHeight="1">
      <c r="A42" s="1"/>
      <c r="B42" s="81"/>
      <c r="C42" s="104" t="s">
        <v>63</v>
      </c>
      <c r="D42" s="105"/>
      <c r="E42" s="73" t="s">
        <v>34</v>
      </c>
      <c r="F42" s="73">
        <v>1</v>
      </c>
      <c r="G42" s="74" t="str">
        <f>IF($B$7&gt;7,"",IF($B$7&gt;0,(VLOOKUP($B$7,入力欄[#All],2,FALSE)),""))</f>
        <v>〇</v>
      </c>
      <c r="H42" s="50" t="s">
        <v>13</v>
      </c>
      <c r="I42" s="8"/>
      <c r="J42" s="61" t="s">
        <v>64</v>
      </c>
    </row>
    <row r="43" spans="1:10" ht="22.5" customHeight="1">
      <c r="A43" s="1"/>
      <c r="B43" s="80" t="s">
        <v>65</v>
      </c>
      <c r="C43" s="100" t="s">
        <v>66</v>
      </c>
      <c r="D43" s="101"/>
      <c r="E43" s="9" t="s">
        <v>5</v>
      </c>
      <c r="F43" s="73">
        <v>1</v>
      </c>
      <c r="G43" s="74" t="str">
        <f>IF($B$7&gt;7,"",IF($B$7&gt;0,(VLOOKUP($B$7,入力欄[#All],13,FALSE)),""))</f>
        <v>〇</v>
      </c>
      <c r="H43" s="50" t="s">
        <v>11</v>
      </c>
      <c r="I43" s="8"/>
      <c r="J43" s="62" t="s">
        <v>67</v>
      </c>
    </row>
    <row r="44" spans="1:10" ht="20.100000000000001" hidden="1" customHeight="1">
      <c r="A44" s="1"/>
      <c r="B44" s="81"/>
      <c r="C44" s="104" t="s">
        <v>68</v>
      </c>
      <c r="D44" s="105"/>
      <c r="E44" s="73" t="s">
        <v>34</v>
      </c>
      <c r="F44" s="73" t="s">
        <v>23</v>
      </c>
      <c r="G44" s="74" t="str">
        <f>IF($B$7&gt;7,"",IF($B$7&gt;0,(VLOOKUP($B$7,入力欄[#All],2,FALSE)),""))</f>
        <v>〇</v>
      </c>
      <c r="H44" s="50" t="s">
        <v>11</v>
      </c>
      <c r="I44" s="8"/>
      <c r="J44" s="61" t="s">
        <v>69</v>
      </c>
    </row>
    <row r="45" spans="1:10" ht="20.100000000000001" hidden="1" customHeight="1">
      <c r="A45" s="1"/>
      <c r="B45" s="81"/>
      <c r="C45" s="104" t="s">
        <v>70</v>
      </c>
      <c r="D45" s="105"/>
      <c r="E45" s="73" t="s">
        <v>34</v>
      </c>
      <c r="F45" s="73">
        <v>12</v>
      </c>
      <c r="G45" s="74" t="str">
        <f>IF($B$7&gt;7,"",IF($B$7&gt;0,(VLOOKUP($B$7,入力欄[#All],2,FALSE)),""))</f>
        <v>〇</v>
      </c>
      <c r="H45" s="50" t="s">
        <v>11</v>
      </c>
      <c r="I45" s="8"/>
      <c r="J45" s="61"/>
    </row>
    <row r="46" spans="1:10" ht="20.100000000000001" hidden="1" customHeight="1">
      <c r="A46" s="1"/>
      <c r="B46" s="81"/>
      <c r="C46" s="104" t="s">
        <v>71</v>
      </c>
      <c r="D46" s="105"/>
      <c r="E46" s="73" t="s">
        <v>34</v>
      </c>
      <c r="F46" s="73">
        <v>2</v>
      </c>
      <c r="G46" s="74" t="str">
        <f>IF($B$7&gt;7,"",IF($B$7&gt;0,(VLOOKUP($B$7,入力欄[#All],2,FALSE)),""))</f>
        <v>〇</v>
      </c>
      <c r="H46" s="50" t="s">
        <v>11</v>
      </c>
      <c r="I46" s="8"/>
      <c r="J46" s="61"/>
    </row>
    <row r="47" spans="1:10" ht="20.100000000000001" hidden="1" customHeight="1">
      <c r="A47" s="1"/>
      <c r="B47" s="81"/>
      <c r="C47" s="104" t="s">
        <v>72</v>
      </c>
      <c r="D47" s="105"/>
      <c r="E47" s="73" t="s">
        <v>34</v>
      </c>
      <c r="F47" s="73">
        <v>3</v>
      </c>
      <c r="G47" s="74" t="str">
        <f>IF($B$7&gt;7,"",IF($B$7&gt;0,(VLOOKUP($B$7,入力欄[#All],2,FALSE)),""))</f>
        <v>〇</v>
      </c>
      <c r="H47" s="50" t="s">
        <v>11</v>
      </c>
      <c r="I47" s="8"/>
      <c r="J47" s="61" t="s">
        <v>73</v>
      </c>
    </row>
    <row r="48" spans="1:10" ht="1.5" hidden="1" customHeight="1">
      <c r="A48" s="1"/>
      <c r="B48" s="81"/>
      <c r="C48" s="104" t="s">
        <v>74</v>
      </c>
      <c r="D48" s="105"/>
      <c r="E48" s="73" t="s">
        <v>34</v>
      </c>
      <c r="F48" s="12">
        <v>5</v>
      </c>
      <c r="G48" s="74" t="str">
        <f>IF($B$7&gt;7,"",IF($B$7&gt;0,(VLOOKUP($B$7,入力欄[#All],2,FALSE)),""))</f>
        <v>〇</v>
      </c>
      <c r="H48" s="50" t="s">
        <v>13</v>
      </c>
      <c r="I48" s="8"/>
      <c r="J48" s="61" t="s">
        <v>75</v>
      </c>
    </row>
    <row r="49" spans="1:10" ht="22.5" customHeight="1">
      <c r="A49" s="1">
        <v>20</v>
      </c>
      <c r="B49" s="80" t="s">
        <v>76</v>
      </c>
      <c r="C49" s="100" t="s">
        <v>77</v>
      </c>
      <c r="D49" s="101"/>
      <c r="E49" s="9" t="s">
        <v>5</v>
      </c>
      <c r="F49" s="12">
        <v>3</v>
      </c>
      <c r="G49" s="74" t="str">
        <f>IF($B$7&gt;7,"",IF($B$7&gt;0,(VLOOKUP($B$7,入力欄[#All],14,FALSE)),""))</f>
        <v>〇</v>
      </c>
      <c r="H49" s="50" t="s">
        <v>11</v>
      </c>
      <c r="I49" s="8"/>
      <c r="J49" s="63" t="s">
        <v>201</v>
      </c>
    </row>
    <row r="50" spans="1:10" ht="32.25">
      <c r="A50" s="1">
        <v>25</v>
      </c>
      <c r="B50" s="80" t="s">
        <v>78</v>
      </c>
      <c r="C50" s="100" t="s">
        <v>79</v>
      </c>
      <c r="D50" s="101"/>
      <c r="E50" s="9" t="s">
        <v>8</v>
      </c>
      <c r="F50" s="12" t="s">
        <v>35</v>
      </c>
      <c r="G50" s="74" t="str">
        <f>IF($B$7&gt;7,"",IF($B$7&gt;0,(VLOOKUP($B$7,入力欄[#All],15,FALSE)),""))</f>
        <v>〇</v>
      </c>
      <c r="H50" s="50" t="s">
        <v>11</v>
      </c>
      <c r="I50" s="8"/>
      <c r="J50" s="64" t="s">
        <v>80</v>
      </c>
    </row>
    <row r="51" spans="1:10" ht="20.100000000000001" hidden="1" customHeight="1">
      <c r="A51" s="1"/>
      <c r="B51" s="81"/>
      <c r="C51" s="104" t="s">
        <v>81</v>
      </c>
      <c r="D51" s="105"/>
      <c r="E51" s="73" t="s">
        <v>22</v>
      </c>
      <c r="F51" s="73" t="s">
        <v>82</v>
      </c>
      <c r="G51" s="74" t="str">
        <f>IF($B$7&gt;7,"",IF($B$7&gt;0,(VLOOKUP($B$7,入力欄[#All],2,FALSE)),""))</f>
        <v>〇</v>
      </c>
      <c r="H51" s="50" t="s">
        <v>11</v>
      </c>
      <c r="I51" s="13"/>
      <c r="J51" s="61"/>
    </row>
    <row r="52" spans="1:10" ht="20.100000000000001" hidden="1" customHeight="1">
      <c r="A52" s="1"/>
      <c r="B52" s="81"/>
      <c r="C52" s="104" t="s">
        <v>83</v>
      </c>
      <c r="D52" s="105"/>
      <c r="E52" s="73" t="s">
        <v>84</v>
      </c>
      <c r="F52" s="73" t="s">
        <v>12</v>
      </c>
      <c r="G52" s="74" t="str">
        <f>IF($B$7&gt;7,"",IF($B$7&gt;0,(VLOOKUP($B$7,入力欄[#All],2,FALSE)),""))</f>
        <v>〇</v>
      </c>
      <c r="H52" s="50" t="s">
        <v>11</v>
      </c>
      <c r="I52" s="13"/>
      <c r="J52" s="61" t="s">
        <v>85</v>
      </c>
    </row>
    <row r="53" spans="1:10" ht="22.5" customHeight="1">
      <c r="A53" s="1">
        <v>20</v>
      </c>
      <c r="B53" s="80" t="s">
        <v>86</v>
      </c>
      <c r="C53" s="100" t="s">
        <v>87</v>
      </c>
      <c r="D53" s="101"/>
      <c r="E53" s="9" t="s">
        <v>19</v>
      </c>
      <c r="F53" s="73" t="s">
        <v>49</v>
      </c>
      <c r="G53" s="74" t="str">
        <f>IF($B$7&gt;7,"",IF($B$7&gt;0,(VLOOKUP($B$7,入力欄[#All],16,FALSE)),""))</f>
        <v>〇</v>
      </c>
      <c r="H53" s="51" t="s">
        <v>11</v>
      </c>
      <c r="I53" s="13"/>
      <c r="J53" s="61"/>
    </row>
    <row r="54" spans="1:10" ht="20.100000000000001" hidden="1" customHeight="1">
      <c r="A54" s="1"/>
      <c r="B54" s="14">
        <v>43</v>
      </c>
      <c r="C54" s="112" t="s">
        <v>88</v>
      </c>
      <c r="D54" s="113"/>
      <c r="E54" s="21" t="s">
        <v>32</v>
      </c>
      <c r="F54" s="21" t="s">
        <v>23</v>
      </c>
      <c r="G54" s="21"/>
      <c r="H54" s="53" t="s">
        <v>11</v>
      </c>
      <c r="I54" s="13"/>
      <c r="J54" s="61"/>
    </row>
    <row r="55" spans="1:10" ht="20.100000000000001" hidden="1" customHeight="1">
      <c r="A55" s="1"/>
      <c r="B55" s="14">
        <v>44</v>
      </c>
      <c r="C55" s="112" t="s">
        <v>89</v>
      </c>
      <c r="D55" s="113"/>
      <c r="E55" s="21" t="s">
        <v>32</v>
      </c>
      <c r="F55" s="21" t="s">
        <v>3</v>
      </c>
      <c r="G55" s="21"/>
      <c r="H55" s="53" t="s">
        <v>11</v>
      </c>
      <c r="I55" s="13"/>
      <c r="J55" s="61"/>
    </row>
    <row r="56" spans="1:10" ht="20.100000000000001" hidden="1" customHeight="1">
      <c r="A56" s="1"/>
      <c r="B56" s="10">
        <v>45</v>
      </c>
      <c r="C56" s="115" t="s">
        <v>90</v>
      </c>
      <c r="D56" s="116"/>
      <c r="E56" s="21" t="s">
        <v>34</v>
      </c>
      <c r="F56" s="21" t="s">
        <v>49</v>
      </c>
      <c r="G56" s="21"/>
      <c r="H56" s="53" t="s">
        <v>11</v>
      </c>
      <c r="I56" s="13"/>
      <c r="J56" s="61"/>
    </row>
    <row r="57" spans="1:10" ht="20.100000000000001" hidden="1" customHeight="1">
      <c r="A57" s="1"/>
      <c r="B57" s="14">
        <v>46</v>
      </c>
      <c r="C57" s="112" t="s">
        <v>91</v>
      </c>
      <c r="D57" s="113"/>
      <c r="E57" s="21" t="s">
        <v>32</v>
      </c>
      <c r="F57" s="21" t="s">
        <v>23</v>
      </c>
      <c r="G57" s="21"/>
      <c r="H57" s="53" t="s">
        <v>11</v>
      </c>
      <c r="I57" s="13"/>
      <c r="J57" s="61"/>
    </row>
    <row r="58" spans="1:10" ht="20.100000000000001" hidden="1" customHeight="1">
      <c r="A58" s="1"/>
      <c r="B58" s="14">
        <v>47</v>
      </c>
      <c r="C58" s="112" t="s">
        <v>92</v>
      </c>
      <c r="D58" s="113"/>
      <c r="E58" s="21" t="s">
        <v>32</v>
      </c>
      <c r="F58" s="21" t="s">
        <v>23</v>
      </c>
      <c r="G58" s="21"/>
      <c r="H58" s="53" t="s">
        <v>11</v>
      </c>
      <c r="I58" s="13"/>
      <c r="J58" s="61"/>
    </row>
    <row r="59" spans="1:10" ht="20.100000000000001" hidden="1" customHeight="1">
      <c r="A59" s="1"/>
      <c r="B59" s="14">
        <v>48</v>
      </c>
      <c r="C59" s="112" t="s">
        <v>93</v>
      </c>
      <c r="D59" s="113"/>
      <c r="E59" s="21" t="s">
        <v>34</v>
      </c>
      <c r="F59" s="21" t="s">
        <v>49</v>
      </c>
      <c r="G59" s="21"/>
      <c r="H59" s="53" t="s">
        <v>11</v>
      </c>
      <c r="I59" s="13"/>
      <c r="J59" s="61"/>
    </row>
    <row r="60" spans="1:10" ht="20.100000000000001" hidden="1" customHeight="1">
      <c r="A60" s="1"/>
      <c r="B60" s="14">
        <v>49</v>
      </c>
      <c r="C60" s="112" t="s">
        <v>94</v>
      </c>
      <c r="D60" s="113"/>
      <c r="E60" s="21" t="s">
        <v>34</v>
      </c>
      <c r="F60" s="21" t="s">
        <v>49</v>
      </c>
      <c r="G60" s="21"/>
      <c r="H60" s="53" t="s">
        <v>11</v>
      </c>
      <c r="I60" s="13"/>
      <c r="J60" s="61"/>
    </row>
    <row r="61" spans="1:10" ht="20.100000000000001" hidden="1" customHeight="1">
      <c r="A61" s="1"/>
      <c r="B61" s="15">
        <v>50</v>
      </c>
      <c r="C61" s="104" t="s">
        <v>95</v>
      </c>
      <c r="D61" s="105"/>
      <c r="E61" s="21" t="s">
        <v>34</v>
      </c>
      <c r="F61" s="21" t="s">
        <v>49</v>
      </c>
      <c r="G61" s="21"/>
      <c r="H61" s="53" t="s">
        <v>11</v>
      </c>
      <c r="I61" s="13"/>
      <c r="J61" s="61"/>
    </row>
    <row r="62" spans="1:10" ht="20.100000000000001" hidden="1" customHeight="1">
      <c r="A62" s="1"/>
      <c r="B62" s="15">
        <v>51</v>
      </c>
      <c r="C62" s="104" t="s">
        <v>96</v>
      </c>
      <c r="D62" s="105"/>
      <c r="E62" s="21" t="s">
        <v>34</v>
      </c>
      <c r="F62" s="21" t="s">
        <v>49</v>
      </c>
      <c r="G62" s="21"/>
      <c r="H62" s="53" t="s">
        <v>11</v>
      </c>
      <c r="I62" s="13"/>
      <c r="J62" s="61"/>
    </row>
    <row r="63" spans="1:10" ht="8.25" hidden="1" customHeight="1">
      <c r="A63" s="1"/>
      <c r="B63" s="5"/>
      <c r="C63" s="5"/>
      <c r="D63" s="5"/>
      <c r="E63" s="22"/>
      <c r="F63" s="22"/>
      <c r="G63" s="22"/>
      <c r="H63" s="58"/>
      <c r="I63" s="6"/>
      <c r="J63" s="61"/>
    </row>
    <row r="64" spans="1:10" ht="7.5" customHeight="1">
      <c r="A64" s="1"/>
      <c r="B64" s="5"/>
      <c r="C64" s="5"/>
      <c r="D64" s="5"/>
      <c r="E64" s="22"/>
      <c r="F64" s="22"/>
      <c r="G64" s="22"/>
      <c r="H64" s="85"/>
      <c r="I64" s="6"/>
      <c r="J64" s="61"/>
    </row>
    <row r="65" spans="1:10" ht="20.100000000000001" hidden="1" customHeight="1">
      <c r="A65" s="1">
        <v>20</v>
      </c>
      <c r="B65" s="14">
        <v>1</v>
      </c>
      <c r="C65" s="131" t="s">
        <v>97</v>
      </c>
      <c r="D65" s="132"/>
      <c r="E65" s="21" t="s">
        <v>34</v>
      </c>
      <c r="F65" s="21">
        <v>12</v>
      </c>
      <c r="G65" s="21"/>
      <c r="H65" s="53" t="s">
        <v>11</v>
      </c>
      <c r="I65" s="8"/>
      <c r="J65" s="61"/>
    </row>
    <row r="66" spans="1:10" ht="20.100000000000001" hidden="1" customHeight="1">
      <c r="A66" s="1">
        <v>20</v>
      </c>
      <c r="B66" s="15">
        <v>2</v>
      </c>
      <c r="C66" s="133" t="s">
        <v>98</v>
      </c>
      <c r="D66" s="134"/>
      <c r="E66" s="23" t="s">
        <v>99</v>
      </c>
      <c r="F66" s="23">
        <v>3</v>
      </c>
      <c r="G66" s="23"/>
      <c r="H66" s="53" t="s">
        <v>11</v>
      </c>
      <c r="I66" s="8"/>
      <c r="J66" s="61"/>
    </row>
    <row r="67" spans="1:10" ht="20.100000000000001" hidden="1" customHeight="1">
      <c r="A67" s="1">
        <v>20</v>
      </c>
      <c r="B67" s="15">
        <v>3</v>
      </c>
      <c r="C67" s="133" t="s">
        <v>100</v>
      </c>
      <c r="D67" s="134"/>
      <c r="E67" s="24" t="s">
        <v>34</v>
      </c>
      <c r="F67" s="24">
        <v>1</v>
      </c>
      <c r="G67" s="24"/>
      <c r="H67" s="53" t="s">
        <v>11</v>
      </c>
      <c r="I67" s="8"/>
      <c r="J67" s="61" t="s">
        <v>101</v>
      </c>
    </row>
    <row r="68" spans="1:10" ht="20.100000000000001" hidden="1" customHeight="1">
      <c r="A68" s="1">
        <v>20</v>
      </c>
      <c r="B68" s="14">
        <v>4</v>
      </c>
      <c r="C68" s="112" t="s">
        <v>102</v>
      </c>
      <c r="D68" s="113"/>
      <c r="E68" s="24" t="s">
        <v>34</v>
      </c>
      <c r="F68" s="23">
        <v>1</v>
      </c>
      <c r="G68" s="23"/>
      <c r="H68" s="53" t="s">
        <v>11</v>
      </c>
      <c r="I68" s="8"/>
      <c r="J68" s="61"/>
    </row>
    <row r="69" spans="1:10" ht="20.100000000000001" hidden="1" customHeight="1">
      <c r="A69" s="1">
        <v>20</v>
      </c>
      <c r="B69" s="15">
        <v>5</v>
      </c>
      <c r="C69" s="104" t="s">
        <v>103</v>
      </c>
      <c r="D69" s="105"/>
      <c r="E69" s="24" t="s">
        <v>10</v>
      </c>
      <c r="F69" s="23">
        <v>8</v>
      </c>
      <c r="G69" s="23"/>
      <c r="H69" s="53" t="s">
        <v>11</v>
      </c>
      <c r="I69" s="8"/>
      <c r="J69" s="61" t="s">
        <v>104</v>
      </c>
    </row>
    <row r="70" spans="1:10" ht="20.100000000000001" hidden="1" customHeight="1">
      <c r="A70" s="1">
        <v>20</v>
      </c>
      <c r="B70" s="15">
        <v>6</v>
      </c>
      <c r="C70" s="104" t="s">
        <v>9</v>
      </c>
      <c r="D70" s="105"/>
      <c r="E70" s="24" t="s">
        <v>10</v>
      </c>
      <c r="F70" s="23">
        <v>8</v>
      </c>
      <c r="G70" s="23"/>
      <c r="H70" s="53" t="s">
        <v>11</v>
      </c>
      <c r="I70" s="8"/>
      <c r="J70" s="61"/>
    </row>
    <row r="71" spans="1:10" ht="22.5" customHeight="1">
      <c r="A71" s="1">
        <v>20</v>
      </c>
      <c r="B71" s="106" t="s">
        <v>105</v>
      </c>
      <c r="C71" s="100" t="s">
        <v>106</v>
      </c>
      <c r="D71" s="101"/>
      <c r="E71" s="9" t="s">
        <v>5</v>
      </c>
      <c r="F71" s="12">
        <v>4</v>
      </c>
      <c r="G71" s="74" t="str">
        <f>IF($B$7&gt;7,"",IF($B$7&gt;0,(VLOOKUP($B$7,入力欄[#All],17,FALSE)),""))</f>
        <v>〇</v>
      </c>
      <c r="H71" s="54"/>
      <c r="I71" s="8"/>
      <c r="J71" s="62" t="s">
        <v>107</v>
      </c>
    </row>
    <row r="72" spans="1:10" ht="22.5" customHeight="1">
      <c r="A72" s="1">
        <v>20</v>
      </c>
      <c r="B72" s="108"/>
      <c r="C72" s="100" t="s">
        <v>108</v>
      </c>
      <c r="D72" s="101"/>
      <c r="E72" s="9" t="s">
        <v>19</v>
      </c>
      <c r="F72" s="16" t="s">
        <v>109</v>
      </c>
      <c r="G72" s="74" t="str">
        <f>IF($B$7&gt;7,"",IF($B$7&gt;0,(VLOOKUP($B$7,入力欄[#All],17,FALSE)),""))</f>
        <v>〇</v>
      </c>
      <c r="H72" s="54" t="s">
        <v>11</v>
      </c>
      <c r="I72" s="8"/>
      <c r="J72" s="65"/>
    </row>
    <row r="73" spans="1:10" ht="22.5" customHeight="1">
      <c r="A73" s="1">
        <v>20</v>
      </c>
      <c r="B73" s="106" t="s">
        <v>110</v>
      </c>
      <c r="C73" s="100" t="s">
        <v>111</v>
      </c>
      <c r="D73" s="101"/>
      <c r="E73" s="9" t="s">
        <v>5</v>
      </c>
      <c r="F73" s="12">
        <v>3</v>
      </c>
      <c r="G73" s="74" t="str">
        <f>IF($B$7&gt;7,"",IF($B$7&gt;0,(VLOOKUP($B$7,入力欄[#All],17,FALSE)),""))</f>
        <v>〇</v>
      </c>
      <c r="H73" s="54" t="s">
        <v>11</v>
      </c>
      <c r="I73" s="8"/>
      <c r="J73" s="62" t="s">
        <v>112</v>
      </c>
    </row>
    <row r="74" spans="1:10" ht="22.5" customHeight="1">
      <c r="A74" s="1">
        <v>20</v>
      </c>
      <c r="B74" s="108"/>
      <c r="C74" s="100" t="s">
        <v>113</v>
      </c>
      <c r="D74" s="101"/>
      <c r="E74" s="9" t="s">
        <v>19</v>
      </c>
      <c r="F74" s="16" t="s">
        <v>23</v>
      </c>
      <c r="G74" s="74" t="str">
        <f>IF($B$7&gt;7,"",IF($B$7&gt;0,(VLOOKUP($B$7,入力欄[#All],17,FALSE)),""))</f>
        <v>〇</v>
      </c>
      <c r="H74" s="54" t="s">
        <v>11</v>
      </c>
      <c r="I74" s="8"/>
      <c r="J74" s="65"/>
    </row>
    <row r="75" spans="1:10" ht="22.5" customHeight="1">
      <c r="A75" s="1">
        <v>20</v>
      </c>
      <c r="B75" s="80" t="s">
        <v>114</v>
      </c>
      <c r="C75" s="100" t="s">
        <v>115</v>
      </c>
      <c r="D75" s="101"/>
      <c r="E75" s="9" t="s">
        <v>5</v>
      </c>
      <c r="F75" s="12">
        <v>7</v>
      </c>
      <c r="G75" s="74" t="str">
        <f>IF($B$7&gt;7,"",IF($B$7&gt;0,(VLOOKUP($B$7,入力欄[#All],17,FALSE)),""))</f>
        <v>〇</v>
      </c>
      <c r="H75" s="54" t="s">
        <v>11</v>
      </c>
      <c r="I75" s="8"/>
      <c r="J75" s="62" t="s">
        <v>116</v>
      </c>
    </row>
    <row r="76" spans="1:10" ht="22.5" customHeight="1">
      <c r="A76" s="1">
        <v>20</v>
      </c>
      <c r="B76" s="80" t="s">
        <v>117</v>
      </c>
      <c r="C76" s="100" t="s">
        <v>118</v>
      </c>
      <c r="D76" s="101"/>
      <c r="E76" s="9" t="s">
        <v>5</v>
      </c>
      <c r="F76" s="12">
        <v>1</v>
      </c>
      <c r="G76" s="74" t="str">
        <f>IF($B$7&gt;7,"",IF($B$7&gt;0,(VLOOKUP($B$7,入力欄[#All],17,FALSE)),""))</f>
        <v>〇</v>
      </c>
      <c r="H76" s="54" t="s">
        <v>11</v>
      </c>
      <c r="I76" s="8"/>
      <c r="J76" s="62" t="s">
        <v>119</v>
      </c>
    </row>
    <row r="77" spans="1:10" ht="22.5" customHeight="1">
      <c r="A77" s="1">
        <v>20</v>
      </c>
      <c r="B77" s="80" t="s">
        <v>120</v>
      </c>
      <c r="C77" s="100" t="s">
        <v>121</v>
      </c>
      <c r="D77" s="101"/>
      <c r="E77" s="9" t="s">
        <v>19</v>
      </c>
      <c r="F77" s="12" t="s">
        <v>28</v>
      </c>
      <c r="G77" s="74" t="str">
        <f>IF($B$7&gt;7,"",IF($B$7&gt;0,(VLOOKUP($B$7,入力欄[#All],17,FALSE)),""))</f>
        <v>〇</v>
      </c>
      <c r="H77" s="54" t="s">
        <v>11</v>
      </c>
      <c r="I77" s="8"/>
      <c r="J77" s="72" t="s">
        <v>122</v>
      </c>
    </row>
    <row r="78" spans="1:10" ht="22.5" customHeight="1">
      <c r="A78" s="1">
        <v>20</v>
      </c>
      <c r="B78" s="80" t="s">
        <v>123</v>
      </c>
      <c r="C78" s="100" t="s">
        <v>124</v>
      </c>
      <c r="D78" s="101"/>
      <c r="E78" s="9" t="s">
        <v>5</v>
      </c>
      <c r="F78" s="12">
        <v>30</v>
      </c>
      <c r="G78" s="74" t="str">
        <f>IF($B$7&gt;7,"",IF($B$7&gt;0,(VLOOKUP($B$7,入力欄[#All],17,FALSE)),""))</f>
        <v>〇</v>
      </c>
      <c r="H78" s="54" t="s">
        <v>11</v>
      </c>
      <c r="I78" s="8"/>
      <c r="J78" s="72" t="s">
        <v>125</v>
      </c>
    </row>
    <row r="79" spans="1:10" ht="20.100000000000001" hidden="1" customHeight="1">
      <c r="A79" s="1"/>
      <c r="B79" s="14"/>
      <c r="C79" s="112" t="s">
        <v>126</v>
      </c>
      <c r="D79" s="113"/>
      <c r="E79" s="17"/>
      <c r="F79" s="11"/>
      <c r="G79" s="11"/>
      <c r="H79" s="66"/>
      <c r="I79" s="8"/>
      <c r="J79" s="29"/>
    </row>
    <row r="80" spans="1:10" ht="20.100000000000001" hidden="1" customHeight="1">
      <c r="A80" s="1"/>
      <c r="B80" s="15"/>
      <c r="C80" s="104" t="s">
        <v>127</v>
      </c>
      <c r="D80" s="105"/>
      <c r="E80" s="17"/>
      <c r="F80" s="11"/>
      <c r="G80" s="11"/>
      <c r="H80" s="66"/>
      <c r="I80" s="8"/>
      <c r="J80" s="29" t="s">
        <v>3</v>
      </c>
    </row>
    <row r="81" spans="1:10" ht="20.100000000000001" hidden="1" customHeight="1">
      <c r="A81" s="1"/>
      <c r="B81" s="15"/>
      <c r="C81" s="104" t="s">
        <v>128</v>
      </c>
      <c r="D81" s="105"/>
      <c r="E81" s="17"/>
      <c r="F81" s="11"/>
      <c r="G81" s="11"/>
      <c r="H81" s="66"/>
      <c r="I81" s="8"/>
      <c r="J81" s="29" t="s">
        <v>129</v>
      </c>
    </row>
    <row r="82" spans="1:10" ht="20.100000000000001" hidden="1" customHeight="1">
      <c r="A82" s="1"/>
      <c r="B82" s="15"/>
      <c r="C82" s="104" t="s">
        <v>130</v>
      </c>
      <c r="D82" s="105"/>
      <c r="E82" s="17"/>
      <c r="F82" s="11"/>
      <c r="G82" s="11"/>
      <c r="H82" s="66"/>
      <c r="I82" s="8"/>
      <c r="J82" s="29" t="s">
        <v>129</v>
      </c>
    </row>
    <row r="83" spans="1:10" ht="20.100000000000001" hidden="1" customHeight="1">
      <c r="A83" s="1"/>
      <c r="B83" s="15"/>
      <c r="C83" s="104" t="s">
        <v>131</v>
      </c>
      <c r="D83" s="105"/>
      <c r="E83" s="17"/>
      <c r="F83" s="11"/>
      <c r="G83" s="11"/>
      <c r="H83" s="66"/>
      <c r="I83" s="8"/>
      <c r="J83" s="29" t="s">
        <v>3</v>
      </c>
    </row>
    <row r="84" spans="1:10" ht="20.100000000000001" hidden="1" customHeight="1">
      <c r="A84" s="1"/>
      <c r="B84" s="5"/>
      <c r="C84" s="5"/>
      <c r="D84" s="5"/>
      <c r="E84" s="5"/>
      <c r="F84" s="5"/>
      <c r="G84" s="5"/>
      <c r="H84" s="5"/>
      <c r="I84" s="6"/>
      <c r="J84" s="30"/>
    </row>
    <row r="85" spans="1:10" ht="20.100000000000001" hidden="1" customHeight="1">
      <c r="A85" s="1"/>
      <c r="B85" s="5"/>
      <c r="C85" s="120" t="s">
        <v>132</v>
      </c>
      <c r="D85" s="121"/>
      <c r="E85" s="119"/>
      <c r="F85" s="119"/>
      <c r="G85" s="31"/>
      <c r="H85" s="18"/>
      <c r="I85" s="6"/>
      <c r="J85" s="30"/>
    </row>
    <row r="86" spans="1:10" ht="4.9000000000000004" customHeight="1">
      <c r="A86" s="7"/>
      <c r="B86" s="4"/>
      <c r="C86" s="4"/>
      <c r="D86" s="4"/>
      <c r="E86" s="4"/>
      <c r="F86" s="4"/>
      <c r="G86" s="4"/>
      <c r="H86" s="4"/>
      <c r="I86" s="6"/>
      <c r="J86" s="30"/>
    </row>
    <row r="87" spans="1:10" ht="1.5" customHeight="1">
      <c r="A87" s="7"/>
      <c r="B87" s="4"/>
      <c r="C87" s="4"/>
      <c r="D87" s="4"/>
      <c r="E87" s="4"/>
      <c r="F87" s="4"/>
      <c r="G87" s="4"/>
      <c r="H87" s="4"/>
      <c r="I87" s="6"/>
      <c r="J87" s="30"/>
    </row>
    <row r="88" spans="1:10" ht="28.5" customHeight="1">
      <c r="A88" s="1">
        <v>25.5</v>
      </c>
      <c r="B88" s="129" t="s">
        <v>221</v>
      </c>
      <c r="C88" s="130"/>
      <c r="D88" s="130"/>
      <c r="E88" s="130"/>
      <c r="F88" s="130"/>
      <c r="G88" s="130"/>
      <c r="H88" s="130"/>
      <c r="I88" s="6"/>
      <c r="J88" s="84" t="s">
        <v>227</v>
      </c>
    </row>
    <row r="89" spans="1:10" ht="20.100000000000001" hidden="1" customHeight="1">
      <c r="A89" s="1"/>
      <c r="B89" s="4"/>
      <c r="C89" s="20"/>
      <c r="D89" s="19"/>
      <c r="E89" s="4"/>
      <c r="F89" s="4"/>
      <c r="G89" s="4"/>
      <c r="H89" s="4"/>
      <c r="I89" s="6"/>
      <c r="J89" s="30"/>
    </row>
    <row r="90" spans="1:10" ht="20.100000000000001" customHeight="1">
      <c r="A90" s="1">
        <v>20</v>
      </c>
      <c r="B90" s="80" t="s">
        <v>3</v>
      </c>
      <c r="C90" s="117" t="s">
        <v>220</v>
      </c>
      <c r="D90" s="117"/>
      <c r="E90" s="73" t="s">
        <v>34</v>
      </c>
      <c r="F90" s="73" t="s">
        <v>13</v>
      </c>
      <c r="G90" s="74" t="str">
        <f>IF($B$7&gt;7,"",IF($B$7&gt;0,(VLOOKUP($B$7,入力欄[#All],18,FALSE)),""))</f>
        <v>必</v>
      </c>
      <c r="H90" s="54"/>
      <c r="I90" s="8"/>
      <c r="J90" s="61" t="s">
        <v>228</v>
      </c>
    </row>
    <row r="91" spans="1:10" ht="20.100000000000001" customHeight="1">
      <c r="A91" s="1">
        <v>20</v>
      </c>
      <c r="B91" s="80" t="s">
        <v>7</v>
      </c>
      <c r="C91" s="117" t="s">
        <v>133</v>
      </c>
      <c r="D91" s="117"/>
      <c r="E91" s="73" t="s">
        <v>84</v>
      </c>
      <c r="F91" s="73" t="s">
        <v>13</v>
      </c>
      <c r="G91" s="74" t="str">
        <f>IF($B$7&gt;7,"",IF($B$7&gt;0,(VLOOKUP($B$7,入力欄[#All],19,FALSE)),""))</f>
        <v>必</v>
      </c>
      <c r="H91" s="54" t="s">
        <v>11</v>
      </c>
      <c r="I91" s="13"/>
      <c r="J91" s="76" t="s">
        <v>230</v>
      </c>
    </row>
    <row r="92" spans="1:10" ht="20.100000000000001" hidden="1" customHeight="1">
      <c r="A92" s="1">
        <v>20</v>
      </c>
      <c r="B92" s="83" t="s">
        <v>12</v>
      </c>
      <c r="C92" s="114" t="s">
        <v>134</v>
      </c>
      <c r="D92" s="114"/>
      <c r="E92" s="73" t="s">
        <v>84</v>
      </c>
      <c r="F92" s="73" t="s">
        <v>23</v>
      </c>
      <c r="G92" s="73"/>
      <c r="H92" s="54" t="s">
        <v>11</v>
      </c>
      <c r="I92" s="13"/>
      <c r="J92" s="61" t="s">
        <v>135</v>
      </c>
    </row>
    <row r="93" spans="1:10" ht="20.100000000000001" hidden="1" customHeight="1">
      <c r="A93" s="1">
        <v>20</v>
      </c>
      <c r="B93" s="83" t="s">
        <v>16</v>
      </c>
      <c r="C93" s="114" t="s">
        <v>136</v>
      </c>
      <c r="D93" s="114"/>
      <c r="E93" s="73" t="s">
        <v>84</v>
      </c>
      <c r="F93" s="73" t="s">
        <v>3</v>
      </c>
      <c r="G93" s="73"/>
      <c r="H93" s="54" t="s">
        <v>11</v>
      </c>
      <c r="I93" s="13"/>
      <c r="J93" s="61" t="s">
        <v>137</v>
      </c>
    </row>
    <row r="94" spans="1:10" ht="20.100000000000001" customHeight="1">
      <c r="A94" s="1">
        <v>20</v>
      </c>
      <c r="B94" s="83" t="s">
        <v>12</v>
      </c>
      <c r="C94" s="114" t="s">
        <v>138</v>
      </c>
      <c r="D94" s="114"/>
      <c r="E94" s="73" t="s">
        <v>84</v>
      </c>
      <c r="F94" s="73" t="s">
        <v>23</v>
      </c>
      <c r="G94" s="74" t="str">
        <f>IF($B$7&gt;7,"",IF($B$7&gt;0,(VLOOKUP($B$7,入力欄[#All],20,FALSE)),""))</f>
        <v>必</v>
      </c>
      <c r="H94" s="54" t="s">
        <v>11</v>
      </c>
      <c r="I94" s="13"/>
      <c r="J94" s="61" t="s">
        <v>222</v>
      </c>
    </row>
    <row r="95" spans="1:10" ht="20.100000000000001" customHeight="1">
      <c r="A95" s="1">
        <v>20</v>
      </c>
      <c r="B95" s="83" t="s">
        <v>16</v>
      </c>
      <c r="C95" s="114" t="s">
        <v>139</v>
      </c>
      <c r="D95" s="114"/>
      <c r="E95" s="73" t="s">
        <v>84</v>
      </c>
      <c r="F95" s="73" t="s">
        <v>23</v>
      </c>
      <c r="G95" s="74" t="str">
        <f>IF($B$7&gt;7,"",IF($B$7&gt;0,(VLOOKUP($B$7,入力欄[#All],21,FALSE)),""))</f>
        <v>〇</v>
      </c>
      <c r="H95" s="54" t="s">
        <v>11</v>
      </c>
      <c r="I95" s="13"/>
      <c r="J95" s="61"/>
    </row>
    <row r="96" spans="1:10" ht="20.100000000000001" customHeight="1">
      <c r="A96" s="1">
        <v>20</v>
      </c>
      <c r="B96" s="83" t="s">
        <v>224</v>
      </c>
      <c r="C96" s="114" t="s">
        <v>140</v>
      </c>
      <c r="D96" s="114"/>
      <c r="E96" s="73" t="s">
        <v>141</v>
      </c>
      <c r="F96" s="73" t="s">
        <v>20</v>
      </c>
      <c r="G96" s="74" t="str">
        <f>IF($B$7&gt;7,"",IF($B$7&gt;0,(VLOOKUP($B$7,入力欄[#All],22,FALSE)),""))</f>
        <v>必</v>
      </c>
      <c r="H96" s="55"/>
      <c r="I96" s="13"/>
      <c r="J96" s="61" t="s">
        <v>223</v>
      </c>
    </row>
    <row r="97" spans="1:10" ht="14.25" customHeight="1">
      <c r="A97" s="1">
        <v>20</v>
      </c>
      <c r="B97" s="126" t="s">
        <v>225</v>
      </c>
      <c r="C97" s="114" t="s">
        <v>142</v>
      </c>
      <c r="D97" s="114"/>
      <c r="E97" s="127" t="s">
        <v>141</v>
      </c>
      <c r="F97" s="127" t="s">
        <v>20</v>
      </c>
      <c r="G97" s="128" t="str">
        <f>IF($B$7&gt;7,"",IF($B$7&gt;0,(VLOOKUP($B$7,入力欄[#All],23,FALSE)),""))</f>
        <v>〇</v>
      </c>
      <c r="H97" s="56"/>
      <c r="I97" s="13"/>
      <c r="J97" s="60"/>
    </row>
    <row r="98" spans="1:10" ht="14.25" customHeight="1">
      <c r="A98" s="1">
        <v>20</v>
      </c>
      <c r="B98" s="126"/>
      <c r="C98" s="114"/>
      <c r="D98" s="114"/>
      <c r="E98" s="127"/>
      <c r="F98" s="127"/>
      <c r="G98" s="128"/>
      <c r="H98" s="57" t="str">
        <f>IF(B7=7,"相手先名のみ使用のため口座情報なし","")</f>
        <v/>
      </c>
      <c r="I98" s="13"/>
      <c r="J98" s="60" t="s">
        <v>231</v>
      </c>
    </row>
    <row r="99" spans="1:10" ht="12" hidden="1" customHeight="1">
      <c r="A99" s="25"/>
      <c r="B99" s="25"/>
      <c r="C99" s="25"/>
      <c r="D99" s="25"/>
      <c r="E99" s="25"/>
      <c r="F99" s="25"/>
      <c r="G99" s="25"/>
      <c r="H99" s="25"/>
      <c r="I99" s="25"/>
      <c r="J99" s="25"/>
    </row>
    <row r="100" spans="1:10" ht="12" hidden="1" customHeight="1">
      <c r="A100" s="25"/>
      <c r="B100" s="25"/>
      <c r="C100" s="25"/>
      <c r="D100" s="25"/>
      <c r="E100" s="25"/>
      <c r="F100" s="25"/>
      <c r="G100" s="25"/>
      <c r="H100" s="25"/>
      <c r="I100" s="25"/>
      <c r="J100" s="25"/>
    </row>
    <row r="101" spans="1:10" ht="12" hidden="1" customHeight="1">
      <c r="A101" s="25"/>
      <c r="B101" s="25"/>
      <c r="C101" s="25"/>
      <c r="D101" s="25"/>
      <c r="E101" s="25"/>
      <c r="F101" s="25"/>
      <c r="G101" s="25"/>
      <c r="H101" s="25"/>
      <c r="I101" s="25"/>
      <c r="J101" s="25"/>
    </row>
    <row r="102" spans="1:10" ht="12" hidden="1" customHeight="1">
      <c r="A102" s="25"/>
      <c r="B102" s="25"/>
      <c r="C102" s="25"/>
      <c r="D102" s="25"/>
      <c r="E102" s="25"/>
      <c r="F102" s="25"/>
      <c r="G102" s="25"/>
      <c r="H102" s="25"/>
      <c r="I102" s="25"/>
      <c r="J102" s="25"/>
    </row>
    <row r="103" spans="1:10" ht="12" hidden="1" customHeight="1">
      <c r="A103" s="25"/>
      <c r="B103" s="25"/>
      <c r="C103" s="25"/>
      <c r="D103" s="25"/>
      <c r="E103" s="25"/>
      <c r="F103" s="25"/>
      <c r="G103" s="25"/>
      <c r="H103" s="25"/>
      <c r="I103" s="25"/>
      <c r="J103" s="25"/>
    </row>
    <row r="104" spans="1:10" ht="12" hidden="1" customHeight="1">
      <c r="A104" s="25"/>
      <c r="B104" s="25"/>
      <c r="C104" s="25"/>
      <c r="D104" s="25"/>
      <c r="E104" s="25"/>
      <c r="F104" s="25"/>
      <c r="G104" s="25"/>
      <c r="H104" s="25"/>
      <c r="I104" s="25"/>
      <c r="J104" s="25"/>
    </row>
    <row r="105" spans="1:10" ht="12" hidden="1" customHeight="1">
      <c r="A105" s="25"/>
      <c r="B105" s="25"/>
      <c r="C105" s="25"/>
      <c r="D105" s="25"/>
      <c r="E105" s="25"/>
      <c r="F105" s="25"/>
      <c r="G105" s="25"/>
      <c r="H105" s="25"/>
      <c r="I105" s="25"/>
      <c r="J105" s="25"/>
    </row>
    <row r="106" spans="1:10" ht="12" hidden="1" customHeight="1">
      <c r="A106" s="25"/>
      <c r="B106" s="25"/>
      <c r="C106" s="25"/>
      <c r="D106" s="25"/>
      <c r="E106" s="25"/>
      <c r="F106" s="25"/>
      <c r="G106" s="25"/>
      <c r="H106" s="25"/>
      <c r="I106" s="25"/>
      <c r="J106" s="25"/>
    </row>
    <row r="107" spans="1:10" ht="12" hidden="1" customHeight="1">
      <c r="A107" s="25"/>
      <c r="B107" s="25"/>
      <c r="C107" s="25"/>
      <c r="D107" s="25"/>
      <c r="E107" s="25"/>
      <c r="F107" s="25"/>
      <c r="G107" s="25"/>
      <c r="H107" s="25"/>
      <c r="I107" s="25"/>
      <c r="J107" s="25"/>
    </row>
    <row r="108" spans="1:10" ht="12" hidden="1" customHeight="1">
      <c r="A108" s="25"/>
      <c r="B108" s="25"/>
      <c r="C108" s="25"/>
      <c r="D108" s="25"/>
      <c r="E108" s="25"/>
      <c r="F108" s="25"/>
      <c r="G108" s="25"/>
      <c r="H108" s="25"/>
      <c r="I108" s="25"/>
      <c r="J108" s="25"/>
    </row>
    <row r="109" spans="1:10" ht="12" hidden="1" customHeight="1">
      <c r="A109" s="25"/>
      <c r="B109" s="25"/>
      <c r="C109" s="25"/>
      <c r="D109" s="25"/>
      <c r="E109" s="25"/>
      <c r="F109" s="25"/>
      <c r="G109" s="25"/>
      <c r="H109" s="25"/>
      <c r="I109" s="25"/>
      <c r="J109" s="25"/>
    </row>
    <row r="110" spans="1:10" ht="12" customHeight="1">
      <c r="A110" s="25"/>
      <c r="B110" s="25"/>
      <c r="C110" s="25"/>
      <c r="D110" s="25"/>
      <c r="E110" s="25"/>
      <c r="F110" s="25"/>
      <c r="G110" s="25"/>
      <c r="H110" s="25"/>
      <c r="I110" s="25"/>
      <c r="J110" s="25"/>
    </row>
    <row r="111" spans="1:10" ht="12" customHeight="1">
      <c r="A111" s="25"/>
      <c r="B111" s="25"/>
      <c r="C111" s="25"/>
      <c r="D111" s="25"/>
      <c r="E111" s="25"/>
      <c r="F111" s="25"/>
      <c r="G111" s="25"/>
      <c r="H111" s="25"/>
      <c r="I111" s="25"/>
      <c r="J111" s="25"/>
    </row>
    <row r="112" spans="1:10" ht="12" customHeight="1">
      <c r="A112" s="25"/>
      <c r="B112" s="25"/>
      <c r="C112" s="25"/>
      <c r="D112" s="25"/>
      <c r="E112" s="25"/>
      <c r="F112" s="25"/>
      <c r="G112" s="25"/>
      <c r="H112" s="25"/>
      <c r="I112" s="25"/>
      <c r="J112" s="25"/>
    </row>
    <row r="113" spans="1:10" ht="12" customHeight="1">
      <c r="A113" s="25"/>
      <c r="B113" s="25"/>
      <c r="C113" s="25"/>
      <c r="D113" s="25"/>
      <c r="E113" s="25"/>
      <c r="F113" s="25"/>
      <c r="G113" s="25"/>
      <c r="H113" s="25"/>
      <c r="I113" s="25"/>
      <c r="J113" s="25"/>
    </row>
    <row r="114" spans="1:10" ht="12" customHeight="1">
      <c r="A114" s="25"/>
      <c r="B114" s="25"/>
      <c r="C114" s="25"/>
      <c r="D114" s="25"/>
      <c r="E114" s="25"/>
      <c r="F114" s="25"/>
      <c r="G114" s="25"/>
      <c r="H114" s="25"/>
      <c r="I114" s="25"/>
      <c r="J114" s="25"/>
    </row>
    <row r="115" spans="1:10" ht="12" customHeight="1">
      <c r="A115" s="25"/>
      <c r="B115" s="25"/>
      <c r="C115" s="25"/>
      <c r="D115" s="25"/>
      <c r="E115" s="25"/>
      <c r="F115" s="25"/>
      <c r="G115" s="25"/>
      <c r="H115" s="25"/>
      <c r="I115" s="25"/>
      <c r="J115" s="25"/>
    </row>
    <row r="116" spans="1:10" ht="12" customHeight="1">
      <c r="A116" s="25"/>
      <c r="B116" s="25"/>
      <c r="C116" s="25"/>
      <c r="D116" s="25"/>
      <c r="E116" s="25"/>
      <c r="F116" s="25"/>
      <c r="G116" s="25"/>
      <c r="H116" s="25"/>
      <c r="I116" s="25"/>
      <c r="J116" s="25"/>
    </row>
    <row r="117" spans="1:10" ht="12" customHeight="1">
      <c r="A117" s="25"/>
      <c r="B117" s="25"/>
      <c r="C117" s="25"/>
      <c r="D117" s="25"/>
      <c r="E117" s="25"/>
      <c r="F117" s="25"/>
      <c r="G117" s="25"/>
      <c r="H117" s="25"/>
      <c r="I117" s="25"/>
      <c r="J117" s="25"/>
    </row>
    <row r="118" spans="1:10" ht="12" customHeight="1">
      <c r="A118" s="25"/>
      <c r="B118" s="25"/>
      <c r="C118" s="25"/>
      <c r="D118" s="25"/>
      <c r="E118" s="25"/>
      <c r="F118" s="25"/>
      <c r="G118" s="25"/>
      <c r="H118" s="25"/>
      <c r="I118" s="25"/>
      <c r="J118" s="25"/>
    </row>
    <row r="119" spans="1:10" ht="12" customHeight="1">
      <c r="A119" s="25"/>
      <c r="B119" s="25"/>
      <c r="C119" s="25"/>
      <c r="D119" s="25"/>
      <c r="E119" s="25"/>
      <c r="F119" s="25"/>
      <c r="G119" s="25"/>
      <c r="H119" s="25"/>
      <c r="I119" s="25"/>
      <c r="J119" s="25"/>
    </row>
    <row r="120" spans="1:10" ht="12" customHeight="1">
      <c r="A120" s="25"/>
      <c r="B120" s="25"/>
      <c r="C120" s="25"/>
      <c r="D120" s="25"/>
      <c r="E120" s="25"/>
      <c r="F120" s="25"/>
      <c r="G120" s="25"/>
      <c r="H120" s="25"/>
      <c r="I120" s="25"/>
      <c r="J120" s="25"/>
    </row>
    <row r="121" spans="1:10" ht="12" customHeight="1">
      <c r="A121" s="25"/>
      <c r="B121" s="25"/>
      <c r="C121" s="25"/>
      <c r="D121" s="25"/>
      <c r="E121" s="25"/>
      <c r="F121" s="25"/>
      <c r="G121" s="25"/>
      <c r="H121" s="25"/>
      <c r="I121" s="25"/>
      <c r="J121" s="25"/>
    </row>
    <row r="122" spans="1:10" ht="12" customHeight="1">
      <c r="A122" s="25"/>
      <c r="B122" s="25"/>
      <c r="C122" s="25"/>
      <c r="D122" s="25"/>
      <c r="E122" s="25"/>
      <c r="F122" s="25"/>
      <c r="G122" s="25"/>
      <c r="H122" s="25"/>
      <c r="I122" s="25"/>
      <c r="J122" s="25"/>
    </row>
    <row r="123" spans="1:10" ht="12" customHeight="1">
      <c r="A123" s="25"/>
      <c r="B123" s="25"/>
      <c r="C123" s="25"/>
      <c r="D123" s="25"/>
      <c r="E123" s="25"/>
      <c r="F123" s="25"/>
      <c r="G123" s="25"/>
      <c r="H123" s="25"/>
      <c r="I123" s="25"/>
      <c r="J123" s="25"/>
    </row>
    <row r="124" spans="1:10" ht="12" customHeight="1">
      <c r="A124" s="25"/>
      <c r="B124" s="25"/>
      <c r="C124" s="25"/>
      <c r="D124" s="25"/>
      <c r="E124" s="25"/>
      <c r="F124" s="25"/>
      <c r="G124" s="25"/>
      <c r="H124" s="25"/>
      <c r="I124" s="25"/>
      <c r="J124" s="25"/>
    </row>
    <row r="125" spans="1:10" ht="12" customHeight="1">
      <c r="A125" s="25"/>
      <c r="B125" s="25"/>
      <c r="C125" s="25"/>
      <c r="D125" s="25"/>
      <c r="E125" s="25"/>
      <c r="F125" s="25"/>
      <c r="G125" s="25"/>
      <c r="H125" s="25"/>
      <c r="I125" s="25"/>
      <c r="J125" s="25"/>
    </row>
    <row r="126" spans="1:10" ht="12" customHeight="1">
      <c r="A126" s="25"/>
      <c r="B126" s="25"/>
      <c r="C126" s="25"/>
      <c r="D126" s="25"/>
      <c r="E126" s="25"/>
      <c r="F126" s="25"/>
      <c r="G126" s="25"/>
      <c r="H126" s="25"/>
      <c r="I126" s="25"/>
      <c r="J126" s="25"/>
    </row>
    <row r="127" spans="1:10" ht="12" customHeight="1">
      <c r="A127" s="25"/>
      <c r="B127" s="25"/>
      <c r="C127" s="25"/>
      <c r="D127" s="25"/>
      <c r="E127" s="25"/>
      <c r="F127" s="25"/>
      <c r="G127" s="25"/>
      <c r="H127" s="25"/>
      <c r="I127" s="25"/>
      <c r="J127" s="25"/>
    </row>
    <row r="128" spans="1:10" ht="12" customHeight="1">
      <c r="A128" s="25"/>
      <c r="B128" s="25"/>
      <c r="C128" s="25"/>
      <c r="D128" s="25"/>
      <c r="E128" s="25"/>
      <c r="F128" s="25"/>
      <c r="G128" s="25"/>
      <c r="H128" s="25"/>
      <c r="I128" s="25"/>
      <c r="J128" s="25"/>
    </row>
    <row r="129" spans="1:10" ht="12" customHeight="1">
      <c r="A129" s="25"/>
      <c r="B129" s="25"/>
      <c r="C129" s="25"/>
      <c r="D129" s="25"/>
      <c r="E129" s="25"/>
      <c r="F129" s="25"/>
      <c r="G129" s="25"/>
      <c r="H129" s="25"/>
      <c r="I129" s="25"/>
      <c r="J129" s="25"/>
    </row>
    <row r="130" spans="1:10" ht="12" customHeight="1">
      <c r="A130" s="25"/>
      <c r="B130" s="25"/>
      <c r="C130" s="25"/>
      <c r="D130" s="25"/>
      <c r="E130" s="25"/>
      <c r="F130" s="25"/>
      <c r="G130" s="25"/>
      <c r="H130" s="25"/>
      <c r="I130" s="25"/>
      <c r="J130" s="25"/>
    </row>
    <row r="131" spans="1:10">
      <c r="A131" s="25"/>
      <c r="B131" s="25"/>
      <c r="C131" s="25"/>
      <c r="D131" s="25"/>
      <c r="E131" s="25"/>
      <c r="F131" s="25"/>
      <c r="G131" s="25"/>
      <c r="H131" s="25"/>
      <c r="I131" s="25"/>
      <c r="J131" s="25"/>
    </row>
    <row r="132" spans="1:10">
      <c r="A132" s="25"/>
      <c r="B132" s="25"/>
      <c r="C132" s="25"/>
      <c r="D132" s="25"/>
      <c r="E132" s="25"/>
      <c r="F132" s="25"/>
      <c r="G132" s="25"/>
      <c r="H132" s="25"/>
      <c r="I132" s="25"/>
      <c r="J132" s="25"/>
    </row>
    <row r="133" spans="1:10">
      <c r="A133" s="25"/>
      <c r="B133" s="25"/>
      <c r="C133" s="25"/>
      <c r="D133" s="25"/>
      <c r="E133" s="25"/>
      <c r="F133" s="25"/>
      <c r="G133" s="25"/>
      <c r="H133" s="25"/>
      <c r="I133" s="25"/>
      <c r="J133" s="25"/>
    </row>
    <row r="134" spans="1:10">
      <c r="A134" s="25"/>
      <c r="B134" s="25"/>
      <c r="C134" s="25"/>
      <c r="D134" s="25"/>
      <c r="E134" s="25"/>
      <c r="F134" s="25"/>
      <c r="G134" s="25"/>
      <c r="H134" s="25"/>
      <c r="I134" s="25"/>
      <c r="J134" s="25"/>
    </row>
    <row r="135" spans="1:10">
      <c r="A135" s="25"/>
      <c r="B135" s="25"/>
      <c r="C135" s="25"/>
      <c r="D135" s="25"/>
      <c r="E135" s="25"/>
      <c r="F135" s="25"/>
      <c r="G135" s="25"/>
      <c r="H135" s="25"/>
      <c r="I135" s="25"/>
      <c r="J135" s="25"/>
    </row>
    <row r="136" spans="1:10">
      <c r="A136" s="25"/>
      <c r="B136" s="25"/>
      <c r="C136" s="25"/>
      <c r="D136" s="25"/>
      <c r="E136" s="25"/>
      <c r="F136" s="25"/>
      <c r="G136" s="25"/>
      <c r="H136" s="25"/>
      <c r="I136" s="25"/>
      <c r="J136" s="25"/>
    </row>
    <row r="137" spans="1:10">
      <c r="A137" s="25"/>
      <c r="B137" s="25"/>
      <c r="C137" s="25"/>
      <c r="D137" s="25"/>
      <c r="E137" s="25"/>
      <c r="F137" s="25"/>
      <c r="G137" s="25"/>
      <c r="H137" s="25"/>
      <c r="I137" s="25"/>
      <c r="J137" s="25"/>
    </row>
    <row r="138" spans="1:10">
      <c r="A138" s="25"/>
      <c r="B138" s="25"/>
      <c r="C138" s="25"/>
      <c r="D138" s="25"/>
      <c r="E138" s="25"/>
      <c r="F138" s="25"/>
      <c r="G138" s="25"/>
      <c r="H138" s="25"/>
      <c r="I138" s="25"/>
      <c r="J138" s="25"/>
    </row>
    <row r="139" spans="1:10">
      <c r="A139" s="25"/>
      <c r="B139" s="25"/>
      <c r="C139" s="25"/>
      <c r="D139" s="25"/>
      <c r="E139" s="25"/>
      <c r="F139" s="25"/>
      <c r="G139" s="25"/>
      <c r="H139" s="25"/>
      <c r="I139" s="25"/>
      <c r="J139" s="25"/>
    </row>
    <row r="140" spans="1:10">
      <c r="A140" s="25"/>
      <c r="B140" s="25"/>
      <c r="C140" s="25"/>
      <c r="D140" s="25"/>
      <c r="E140" s="25"/>
      <c r="F140" s="25"/>
      <c r="G140" s="25"/>
      <c r="H140" s="25"/>
      <c r="I140" s="25"/>
      <c r="J140" s="25"/>
    </row>
    <row r="141" spans="1:10">
      <c r="A141" s="25"/>
      <c r="B141" s="25"/>
      <c r="C141" s="25"/>
      <c r="D141" s="25"/>
      <c r="E141" s="25"/>
      <c r="F141" s="25"/>
      <c r="G141" s="25"/>
      <c r="H141" s="25"/>
      <c r="I141" s="25"/>
      <c r="J141" s="25"/>
    </row>
    <row r="142" spans="1:10">
      <c r="A142" s="25"/>
      <c r="B142" s="25"/>
      <c r="C142" s="25"/>
      <c r="D142" s="25"/>
      <c r="E142" s="25"/>
      <c r="F142" s="25"/>
      <c r="G142" s="25"/>
      <c r="H142" s="25"/>
      <c r="I142" s="25"/>
      <c r="J142" s="25"/>
    </row>
    <row r="143" spans="1:10">
      <c r="A143" s="25"/>
      <c r="B143" s="25"/>
      <c r="C143" s="25"/>
      <c r="D143" s="25"/>
      <c r="E143" s="25"/>
      <c r="F143" s="25"/>
      <c r="G143" s="25"/>
      <c r="H143" s="25"/>
      <c r="I143" s="25"/>
      <c r="J143" s="25"/>
    </row>
    <row r="144" spans="1:10">
      <c r="A144" s="25"/>
      <c r="B144" s="25"/>
      <c r="C144" s="25"/>
      <c r="D144" s="25"/>
      <c r="E144" s="25"/>
      <c r="F144" s="25"/>
      <c r="G144" s="25"/>
      <c r="H144" s="25"/>
      <c r="I144" s="25"/>
      <c r="J144" s="25"/>
    </row>
    <row r="145" spans="1:10">
      <c r="A145" s="25"/>
      <c r="B145" s="25"/>
      <c r="C145" s="25"/>
      <c r="D145" s="25"/>
      <c r="E145" s="25"/>
      <c r="F145" s="25"/>
      <c r="G145" s="25"/>
      <c r="H145" s="25"/>
      <c r="I145" s="25"/>
      <c r="J145" s="25"/>
    </row>
    <row r="146" spans="1:10">
      <c r="A146" s="25"/>
      <c r="B146" s="25"/>
      <c r="C146" s="25"/>
      <c r="D146" s="25"/>
      <c r="E146" s="25"/>
      <c r="F146" s="25"/>
      <c r="G146" s="25"/>
      <c r="H146" s="25"/>
      <c r="I146" s="25"/>
      <c r="J146" s="25"/>
    </row>
    <row r="147" spans="1:10">
      <c r="A147" s="25"/>
      <c r="B147" s="25"/>
      <c r="C147" s="25"/>
      <c r="D147" s="25"/>
      <c r="E147" s="25"/>
      <c r="F147" s="25"/>
      <c r="G147" s="25"/>
      <c r="H147" s="25"/>
      <c r="I147" s="25"/>
      <c r="J147" s="25"/>
    </row>
    <row r="148" spans="1:10">
      <c r="A148" s="25"/>
      <c r="B148" s="25"/>
      <c r="C148" s="25"/>
      <c r="D148" s="25"/>
      <c r="E148" s="25"/>
      <c r="F148" s="25"/>
      <c r="G148" s="25"/>
      <c r="H148" s="25"/>
      <c r="I148" s="25"/>
      <c r="J148" s="25"/>
    </row>
    <row r="149" spans="1:10">
      <c r="A149" s="25"/>
      <c r="B149" s="25"/>
      <c r="C149" s="25"/>
      <c r="D149" s="25"/>
      <c r="E149" s="25"/>
      <c r="F149" s="25"/>
      <c r="G149" s="25"/>
      <c r="H149" s="25"/>
      <c r="I149" s="25"/>
      <c r="J149" s="25"/>
    </row>
    <row r="150" spans="1:10">
      <c r="A150" s="25"/>
      <c r="B150" s="25"/>
      <c r="C150" s="25"/>
      <c r="D150" s="25"/>
      <c r="E150" s="25"/>
      <c r="F150" s="25"/>
      <c r="G150" s="25"/>
      <c r="H150" s="25"/>
      <c r="I150" s="25"/>
      <c r="J150" s="25"/>
    </row>
    <row r="151" spans="1:10">
      <c r="A151" s="25"/>
      <c r="B151" s="25"/>
      <c r="C151" s="25"/>
      <c r="D151" s="25"/>
      <c r="E151" s="25"/>
      <c r="F151" s="25"/>
      <c r="G151" s="25"/>
      <c r="H151" s="25"/>
      <c r="I151" s="25"/>
      <c r="J151" s="25"/>
    </row>
    <row r="152" spans="1:10">
      <c r="A152" s="25"/>
      <c r="B152" s="25"/>
      <c r="C152" s="25"/>
      <c r="D152" s="25"/>
      <c r="E152" s="25"/>
      <c r="F152" s="25"/>
      <c r="G152" s="25"/>
      <c r="H152" s="25"/>
      <c r="I152" s="25"/>
      <c r="J152" s="25"/>
    </row>
    <row r="153" spans="1:10">
      <c r="A153" s="25"/>
      <c r="B153" s="25"/>
      <c r="C153" s="25"/>
      <c r="D153" s="25"/>
      <c r="E153" s="25"/>
      <c r="F153" s="25"/>
      <c r="G153" s="25"/>
      <c r="H153" s="25"/>
      <c r="I153" s="25"/>
      <c r="J153" s="25"/>
    </row>
    <row r="154" spans="1:10">
      <c r="A154" s="25"/>
      <c r="B154" s="25"/>
      <c r="C154" s="25"/>
      <c r="D154" s="25"/>
      <c r="E154" s="25"/>
      <c r="F154" s="25"/>
      <c r="G154" s="25"/>
      <c r="H154" s="25"/>
      <c r="I154" s="25"/>
      <c r="J154" s="25"/>
    </row>
    <row r="155" spans="1:10">
      <c r="A155" s="25"/>
      <c r="B155" s="25"/>
      <c r="C155" s="25"/>
      <c r="D155" s="25"/>
      <c r="E155" s="25"/>
      <c r="F155" s="25"/>
      <c r="G155" s="25"/>
      <c r="H155" s="25"/>
      <c r="I155" s="25"/>
      <c r="J155" s="25"/>
    </row>
    <row r="156" spans="1:10">
      <c r="A156" s="25"/>
      <c r="B156" s="25"/>
      <c r="C156" s="25"/>
      <c r="D156" s="25"/>
      <c r="E156" s="25"/>
      <c r="F156" s="25"/>
      <c r="G156" s="25"/>
      <c r="H156" s="25"/>
      <c r="I156" s="25"/>
      <c r="J156" s="25"/>
    </row>
    <row r="157" spans="1:10">
      <c r="A157" s="25"/>
      <c r="B157" s="25"/>
      <c r="C157" s="25"/>
      <c r="D157" s="25"/>
      <c r="E157" s="25"/>
      <c r="F157" s="25"/>
      <c r="G157" s="25"/>
      <c r="H157" s="25"/>
      <c r="I157" s="25"/>
      <c r="J157" s="25"/>
    </row>
    <row r="158" spans="1:10">
      <c r="A158" s="25"/>
      <c r="B158" s="25"/>
      <c r="C158" s="25"/>
      <c r="D158" s="25"/>
      <c r="E158" s="25"/>
      <c r="F158" s="25"/>
      <c r="G158" s="25"/>
      <c r="H158" s="25"/>
      <c r="I158" s="25"/>
      <c r="J158" s="25"/>
    </row>
    <row r="159" spans="1:10">
      <c r="A159" s="25"/>
      <c r="B159" s="25"/>
      <c r="C159" s="25"/>
      <c r="D159" s="25"/>
      <c r="E159" s="25"/>
      <c r="F159" s="25"/>
      <c r="G159" s="25"/>
      <c r="H159" s="25"/>
      <c r="I159" s="25"/>
      <c r="J159" s="25"/>
    </row>
    <row r="160" spans="1:10">
      <c r="A160" s="25"/>
      <c r="B160" s="25"/>
      <c r="C160" s="25"/>
      <c r="D160" s="25"/>
      <c r="E160" s="25"/>
      <c r="F160" s="25"/>
      <c r="G160" s="25"/>
      <c r="H160" s="25"/>
      <c r="I160" s="25"/>
      <c r="J160" s="25"/>
    </row>
    <row r="161" spans="1:10">
      <c r="A161" s="25"/>
      <c r="B161" s="25"/>
      <c r="C161" s="25"/>
      <c r="D161" s="25"/>
      <c r="E161" s="25"/>
      <c r="F161" s="25"/>
      <c r="G161" s="25"/>
      <c r="H161" s="25"/>
      <c r="I161" s="25"/>
      <c r="J161" s="25"/>
    </row>
  </sheetData>
  <sheetProtection algorithmName="SHA-512" hashValue="92lEg2vChPxjF9Cji6qxvExOdC7FvUpDallWStGeKO3ckfjZjqYjE0SLv5EpG/pK9xq4ljK5Ty0s0zHyCxRfhw==" saltValue="5/cc9DWaI4PPCaiQhoISHg==" spinCount="100000" sheet="1" selectLockedCells="1"/>
  <mergeCells count="99">
    <mergeCell ref="J3:J9"/>
    <mergeCell ref="J18:J21"/>
    <mergeCell ref="B97:B98"/>
    <mergeCell ref="C97:D98"/>
    <mergeCell ref="E97:E98"/>
    <mergeCell ref="F97:F98"/>
    <mergeCell ref="G97:G98"/>
    <mergeCell ref="C83:D83"/>
    <mergeCell ref="B88:H88"/>
    <mergeCell ref="C62:D62"/>
    <mergeCell ref="C65:D65"/>
    <mergeCell ref="C66:D66"/>
    <mergeCell ref="C67:D67"/>
    <mergeCell ref="C69:D69"/>
    <mergeCell ref="C70:D70"/>
    <mergeCell ref="C75:D75"/>
    <mergeCell ref="C76:D76"/>
    <mergeCell ref="C77:D77"/>
    <mergeCell ref="C78:D78"/>
    <mergeCell ref="B10:H10"/>
    <mergeCell ref="E85:F85"/>
    <mergeCell ref="C79:D79"/>
    <mergeCell ref="C80:D80"/>
    <mergeCell ref="C81:D81"/>
    <mergeCell ref="C82:D82"/>
    <mergeCell ref="C85:D85"/>
    <mergeCell ref="C53:D53"/>
    <mergeCell ref="B71:B72"/>
    <mergeCell ref="C71:D71"/>
    <mergeCell ref="C72:D72"/>
    <mergeCell ref="B73:B74"/>
    <mergeCell ref="C73:D73"/>
    <mergeCell ref="C96:D96"/>
    <mergeCell ref="C22:D22"/>
    <mergeCell ref="C23:D23"/>
    <mergeCell ref="C24:D24"/>
    <mergeCell ref="C54:D54"/>
    <mergeCell ref="C55:D55"/>
    <mergeCell ref="C56:D56"/>
    <mergeCell ref="C57:D57"/>
    <mergeCell ref="C58:D58"/>
    <mergeCell ref="C90:D90"/>
    <mergeCell ref="C91:D91"/>
    <mergeCell ref="C92:D92"/>
    <mergeCell ref="C93:D93"/>
    <mergeCell ref="C68:D68"/>
    <mergeCell ref="C94:D94"/>
    <mergeCell ref="C95:D95"/>
    <mergeCell ref="C74:D74"/>
    <mergeCell ref="C59:D59"/>
    <mergeCell ref="C60:D60"/>
    <mergeCell ref="C61:D61"/>
    <mergeCell ref="C52:D52"/>
    <mergeCell ref="C41:D41"/>
    <mergeCell ref="C42:D42"/>
    <mergeCell ref="C43:D43"/>
    <mergeCell ref="C44:D44"/>
    <mergeCell ref="C45:D45"/>
    <mergeCell ref="C46:D46"/>
    <mergeCell ref="C47:D47"/>
    <mergeCell ref="C48:D48"/>
    <mergeCell ref="C49:D49"/>
    <mergeCell ref="C50:D50"/>
    <mergeCell ref="C51:D51"/>
    <mergeCell ref="B25:B27"/>
    <mergeCell ref="C25:C27"/>
    <mergeCell ref="C40:D40"/>
    <mergeCell ref="C29:D29"/>
    <mergeCell ref="C30:D30"/>
    <mergeCell ref="C31:D31"/>
    <mergeCell ref="C32:D32"/>
    <mergeCell ref="C33:D33"/>
    <mergeCell ref="C34:D34"/>
    <mergeCell ref="C35:D35"/>
    <mergeCell ref="C36:D36"/>
    <mergeCell ref="C37:D37"/>
    <mergeCell ref="C38:D38"/>
    <mergeCell ref="C39:D39"/>
    <mergeCell ref="C28:D28"/>
    <mergeCell ref="C21:D21"/>
    <mergeCell ref="C12:D12"/>
    <mergeCell ref="C13:D13"/>
    <mergeCell ref="C14:D14"/>
    <mergeCell ref="C15:D15"/>
    <mergeCell ref="C16:D16"/>
    <mergeCell ref="C17:D17"/>
    <mergeCell ref="C18:D18"/>
    <mergeCell ref="C19:D19"/>
    <mergeCell ref="C20:D20"/>
    <mergeCell ref="B9:H9"/>
    <mergeCell ref="C11:D11"/>
    <mergeCell ref="C4:H4"/>
    <mergeCell ref="A1:H1"/>
    <mergeCell ref="B6:H6"/>
    <mergeCell ref="B3:H3"/>
    <mergeCell ref="C7:H7"/>
    <mergeCell ref="C8:H8"/>
    <mergeCell ref="A2:H2"/>
    <mergeCell ref="C5:H5"/>
  </mergeCells>
  <phoneticPr fontId="4"/>
  <conditionalFormatting sqref="H12">
    <cfRule type="expression" dxfId="25" priority="2" stopIfTrue="1">
      <formula>"B5=2"</formula>
    </cfRule>
  </conditionalFormatting>
  <dataValidations xWindow="466" yWindow="683" count="38">
    <dataValidation type="list" imeMode="off" allowBlank="1" showErrorMessage="1" promptTitle="支払区分" prompt="1:総合振込_x000a_2:現金（公共料金）_x000a_3:受領代理_x000a_4:外国送金_x000a_5:口座振替(公共料金）" sqref="H90">
      <formula1>"1,2,3,4,5"</formula1>
    </dataValidation>
    <dataValidation type="textLength" imeMode="hiragana" operator="lessThanOrEqual" allowBlank="1" showErrorMessage="1" errorTitle="桁数オーバー" error="桁数に誤りがあります。_x000a_（全角30桁以下で入力してください）" promptTitle="所属名，担当者名，内線等   _" prompt="発生源入力担当者の情報を入力してください。" sqref="H96">
      <formula1>30</formula1>
    </dataValidation>
    <dataValidation type="textLength" imeMode="off" operator="equal" allowBlank="1" showErrorMessage="1" error="桁数に誤りがあります。_x000a_（半角10桁で入力してください）" promptTitle="職員コード１" prompt="発生源入力担当者の職員コードを入力してください。" sqref="H94">
      <formula1>10</formula1>
    </dataValidation>
    <dataValidation type="textLength" imeMode="off" operator="equal" allowBlank="1" showInputMessage="1" showErrorMessage="1" error="桁数に誤りがあります。_x000a_（半角10桁で入力してください）" sqref="H95">
      <formula1>10</formula1>
    </dataValidation>
    <dataValidation type="textLength" imeMode="hiragana" operator="lessThanOrEqual" allowBlank="1" showErrorMessage="1" errorTitle="桁数オーバー" error="桁数に誤りがあります。_x000a_（全角60桁以下で入力してください）" promptTitle="勤務先所在地　　　　　　　　　　_" prompt="取引業者の場合は入力不要です。" sqref="H53">
      <formula1>60</formula1>
    </dataValidation>
    <dataValidation type="textLength" imeMode="hiragana" operator="lessThanOrEqual" allowBlank="1" showInputMessage="1" showErrorMessage="1" errorTitle="桁数オーバー" error="桁数に誤りがあります。_x000a_（全角20桁以下で入力してください）" sqref="H21">
      <formula1>20</formula1>
    </dataValidation>
    <dataValidation type="textLength" imeMode="hiragana" operator="lessThanOrEqual" allowBlank="1" showInputMessage="1" showErrorMessage="1" errorTitle="桁数オーバー" error="桁数に誤りがあります。_x000a_（全角30桁以下で入力してください）" sqref="H20 H97:H98">
      <formula1>30</formula1>
    </dataValidation>
    <dataValidation type="textLength" operator="lessThanOrEqual" allowBlank="1" showInputMessage="1" showErrorMessage="1" error="自動で入力されます。" promptTitle="相手先名称（氏名）　　　　　" prompt="自動で入力されます。" sqref="H19">
      <formula1>10</formula1>
    </dataValidation>
    <dataValidation type="list" imeMode="off" allowBlank="1" showInputMessage="1" showErrorMessage="1" promptTitle="納品金額小数点あり" prompt="１：あり_x000a_空白：なし" sqref="H93">
      <formula1>"1"</formula1>
    </dataValidation>
    <dataValidation type="list" imeMode="off" allowBlank="1" showInputMessage="1" showErrorMessage="1" promptTitle="病院物流連携" prompt="１：集計金額　税切捨て_x000a_２：集計金額　税四捨五入_x000a_３：集計金額　税切上げ_x000a_４：明細金額　税切捨て_x000a_５：明細金額　税四捨五入_x000a_６：明細金額　税切上げ" sqref="H92">
      <formula1>"1,2,3,4,5,6"</formula1>
    </dataValidation>
    <dataValidation type="list" imeMode="off" allowBlank="1" showErrorMessage="1" promptTitle="旅費支給区分　　　　　　　　　　　　　　　　　　　　　　　　　_" prompt="１：職員_x000a_２：職員（学割適用）_x000a_３：役員・指定職（グリーン利用無）_x000a_４：役員・指定職（グリーン利用）_x000a_５：学生_x000a_６：学生（学割適用無）" sqref="H91">
      <formula1>"1,2,3,4,5,6"</formula1>
    </dataValidation>
    <dataValidation type="textLength" imeMode="off" operator="equal" allowBlank="1" showErrorMessage="1" errorTitle="生年月日" error="西暦+日付（８桁）で入力してください_x000a_例）2016年4月1日_x000a_　→　20160401" promptTitle="生年月日　　　　　　　　　　　　　　         　　_" prompt="西暦+日付（８桁）で日付を入力してください。_x000a_1桁の月日には先頭に｢0｣を付けます。_x000a__x000a_例）2016年4月1日　→　20160401" sqref="H50">
      <formula1>8</formula1>
    </dataValidation>
    <dataValidation type="textLength" imeMode="hiragana" allowBlank="1" showErrorMessage="1" errorTitle="桁数オーバー" error="桁数が不正です。_x000a_（全角30桁以下で入力してください）" promptTitle="正式名称（氏名）　　　　　　　　　　　_" prompt="省略せずに正式名称で入力してください。_x000a_" sqref="H18">
      <formula1>1</formula1>
      <formula2>30</formula2>
    </dataValidation>
    <dataValidation type="textLength" imeMode="off" operator="equal" allowBlank="1" showErrorMessage="1" error="桁数に誤りがあります。_x000a_（半角3桁で入力してください）" promptTitle="支店コード　　　　　　　　　　　　　　_" prompt="支店コード，３桁で入力してください。" sqref="H73">
      <formula1>3</formula1>
    </dataValidation>
    <dataValidation type="textLength" imeMode="off" operator="equal" allowBlank="1" showErrorMessage="1" error="桁数に誤りがあります。_x000a_（半角4桁で入力してください）" promptTitle="金融機関コード　　 _　   　　　　　　　" prompt="金融機関コード、_x000a_４桁で入力してください。" sqref="H71">
      <formula1>4</formula1>
    </dataValidation>
    <dataValidation type="textLength" imeMode="hiragana" operator="lessThanOrEqual" allowBlank="1" showInputMessage="1" showErrorMessage="1" errorTitle="桁数オーバー" error="桁数に誤りがあります。_x000a_（全角10桁以下で入力してください）" sqref="H74">
      <formula1>10</formula1>
    </dataValidation>
    <dataValidation type="textLength" imeMode="hiragana" operator="lessThanOrEqual" allowBlank="1" showInputMessage="1" showErrorMessage="1" errorTitle="桁数オーバー" error="桁数に誤りがあります。_x000a_（全角15桁以下で入力してください）" sqref="H72">
      <formula1>15</formula1>
    </dataValidation>
    <dataValidation type="textLength" imeMode="off" operator="equal" allowBlank="1" showErrorMessage="1" error="桁数に誤りがあります。_x000a_（半角7桁で入力してください）" promptTitle="口座番号　　　　　　　　　　　　　　　　　　　　　　　　　　　_" prompt="口座番号，7桁で入力してください。_x000a_7桁未満の場合は，頭に０をつけて7桁で入力してください。" sqref="H75">
      <formula1>7</formula1>
    </dataValidation>
    <dataValidation type="textLength" imeMode="hiragana" operator="lessThanOrEqual" allowBlank="1" showErrorMessage="1" errorTitle="桁数オーバー" error="桁数に誤りがあります。_x000a_（全角20桁以下で入力してください）" promptTitle="口座名義（漢字）" prompt="全角文字，20文字以内で入力してください。" sqref="H77">
      <formula1>20</formula1>
    </dataValidation>
    <dataValidation type="textLength" imeMode="halfKatakana" operator="lessThanOrEqual" allowBlank="1" showErrorMessage="1" errorTitle="桁数オーバー" error="桁数に誤りがあります。（半角30桁以下で入力してください）" promptTitle="口座名義（カナ）" prompt="半角カナ，30文字以内で入力してください。" sqref="H78">
      <formula1>30</formula1>
    </dataValidation>
    <dataValidation type="list" imeMode="off" allowBlank="1" showErrorMessage="1" promptTitle="預金種別" prompt="１：普通_x000a_２：当座_x000a_４：貯蓄_x000a_９：その他_x000a_" sqref="H76">
      <formula1>"1,2,4,9"</formula1>
    </dataValidation>
    <dataValidation type="list" imeMode="off" allowBlank="1" showInputMessage="1" showErrorMessage="1" promptTitle="支払区分" prompt="1:総合振込_x000a_2:現金（公共料金）_x000a_3:現金（受領代理）_x000a_4:外国送金_x000a_5:口座振替(公共料金）_x000a_9:戻入" sqref="H47">
      <formula1>"1,2,3,4,5,9"</formula1>
    </dataValidation>
    <dataValidation type="list" imeMode="off" allowBlank="1" showErrorMessage="1" promptTitle="以下の区分から入力してください。" prompt="１：業者 Corporation_x000a_２：個人事業主 Sole proprietor_x000a_３：本学教職員，非常勤職員 NU faculty/staff_x000a_４：本学学生 NU student_x000a_５：学外個人，特別研究員 Outside individual/special research fellow_x000a_６：外国送金（業者）International transfer (for corporation)_x000a_７：受領代理 Proxy recipient_x000a_８：その他 Other_x000a_９：外国送金（個人） aaaaaaaaaaaa" sqref="H15">
      <formula1>"1,2,3,4,5,6,7,8,9"</formula1>
    </dataValidation>
    <dataValidation type="textLength" imeMode="halfKatakana" operator="lessThanOrEqual" allowBlank="1" showErrorMessage="1" errorTitle="桁数オーバー" error="桁数に誤りがあります。_x000a_（半角60桁以下で入力してください）" promptTitle="カナ名称（氏名）" prompt="相手先名称を半角カナで入力してください。" sqref="H17">
      <formula1>60</formula1>
    </dataValidation>
    <dataValidation type="list" imeMode="off" allowBlank="1" showInputMessage="1" showErrorMessage="1" promptTitle="誓約書　　　　　　　　　　　　　　  　　 　　　_" prompt="１：未提出_x000a_２：提出済_x000a__x000a_業者と個人事業主の場合のみ入力してください。" sqref="H32">
      <formula1>"1,2"</formula1>
    </dataValidation>
    <dataValidation type="list" imeMode="off" allowBlank="1" showErrorMessage="1" promptTitle="官公需企業区分　　　　　　　　　　　　      　　　　　　_" prompt="※業者と個人事業主の場合のみ入力してください。_x000a_１：製造他・小　　　　　　　２：製造他・中小_x000a_３：製造他・他　　　　　　　４：卸売・小_x000a_５：卸売・中小　　　　　　　６：卸売・他_x000a_７：小売・小　　　　　　　 　８：小売・中小_x000a_９：小売・他　　　　　　　 　10：サービス・小_x000a_11：サービス・中小　　　　　12：サービス・他_x000a_空白：個人_x000a_※詳細は別シートをご参照ください。 " sqref="H49">
      <formula1>"1,2,3,4,5,6,7,8,9,10,11,12"</formula1>
    </dataValidation>
    <dataValidation type="textLength" imeMode="off" operator="lessThanOrEqual" allowBlank="1" showErrorMessage="1" errorTitle="桁数オーバー" error="桁数に誤りがあります。_x000a_（半角60桁以下で入力してください）" promptTitle="メールアドレス　　　　　　　　　　　　　　　　　　_" prompt="支払通知メール配信を希望する場合は，_x000a_12.支払通知メール配信 を 1：希望する にしてください。" sqref="H31">
      <formula1>60</formula1>
    </dataValidation>
    <dataValidation type="textLength" imeMode="on" operator="lessThanOrEqual" allowBlank="1" showErrorMessage="1" errorTitle="桁数オーバー" error="桁数に誤りがあります。_x000a_（全角20桁以下で入力してください）" promptTitle="住所２        　　　　　　　　　　　　　　    _" prompt="住所１の続きから入力してください。_x000a__x000a_※海外の場合　→　住所１の続きを入力" sqref="H27">
      <formula1>20</formula1>
    </dataValidation>
    <dataValidation type="textLength" imeMode="on" operator="lessThanOrEqual" allowBlank="1" showErrorMessage="1" errorTitle="桁数オーバー" error="桁数に誤りがあります。_x000a_（全角20桁以下で入力してください）" promptTitle="住所１　　　　　　　　　　　　　　　　　　　　　　　　　_" prompt="都道府県から市区町村まで入力してください。_x000a__x000a_例）愛知県名古屋市千種区_x000a_例）愛知県愛知郡東郷町_x000a_　　　　　　　　　　　　　_x000a_※海外の場合→　都市名、国名の順で入力" sqref="H26">
      <formula1>20</formula1>
    </dataValidation>
    <dataValidation type="textLength" imeMode="off" operator="lessThanOrEqual" allowBlank="1" showErrorMessage="1" errorTitle="桁数オーバー" error="桁数に誤りがあります。_x000a_（半角15桁以下で入力してください）" promptTitle="FAX番号　　　　　　　　　_" prompt="ハイフンも入力してください。" sqref="H29">
      <formula1>15</formula1>
    </dataValidation>
    <dataValidation type="textLength" imeMode="off" operator="lessThanOrEqual" allowBlank="1" showErrorMessage="1" errorTitle="桁数オーバー" error="桁数に誤りがあります。_x000a_（半角15桁以下で入力してください）" promptTitle="電話番号　　　　　　　　　_" prompt="ハイフンも入力してください。" sqref="H28">
      <formula1>15</formula1>
    </dataValidation>
    <dataValidation type="textLength" errorStyle="information" imeMode="off" operator="lessThanOrEqual" allowBlank="1" showErrorMessage="1" error="郵便番号はハイフンなしの７桁で入力してください" promptTitle="郵便番号　　　　　　　　　　　　　_" prompt="ハイフンなしの７桁で入力してください。_x000a__x000a_例）4648601_x000a_" sqref="H25">
      <formula1>7</formula1>
    </dataValidation>
    <dataValidation imeMode="off" allowBlank="1" showInputMessage="1" showErrorMessage="1" sqref="H14"/>
    <dataValidation type="textLength" imeMode="off"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H12">
      <formula1>9</formula1>
      <formula2>10</formula2>
    </dataValidation>
    <dataValidation type="textLength" imeMode="off" operator="equal" allowBlank="1" showErrorMessage="1" errorTitle="有効期間開始　　　　　　　　　　　　　　　　　　　　_" error="西暦+日付（８桁）で日付を入力してください。_x000a_例）2016年4月1日_x000a_　→　20160401" promptTitle="有効期間開始　　　　　　　　　　　　　　　　　　　　_" prompt="西暦+日付（８桁）で日付を入力してください。_x000a_1桁の月日には先頭に｢0｣を付けます。_x000a_例）2016年4月1日　→　20160401_x000a__x000a_Please enter the date (Western calendar) as an 8-digit number.For single-digit days and months enter a zero first._x000a_Ex: April 1, 2016　-&gt;　20160401 (YYYYMMDD)" sqref="H13">
      <formula1>8</formula1>
    </dataValidation>
    <dataValidation type="list" imeMode="off" allowBlank="1" showErrorMessage="1" promptTitle="支払通知メール配信　　　　　　　　　　　_" prompt="１：希望する   _x000a__x000a_希望しない場合は「空白」としてください。" sqref="H43">
      <formula1>"1"</formula1>
    </dataValidation>
    <dataValidation type="whole" imeMode="off" allowBlank="1" showErrorMessage="1" promptTitle="入力区分" prompt="１：新規登録             _x000a_２：仮登録                 _x000a_３：登録内容の変更    _x000a_４：登録内容の追加 _x000a_５：本学学生の口座登録 _x000a_６：外国送金_x000a_７：現金払い " sqref="B8">
      <formula1>1</formula1>
      <formula2>7</formula2>
    </dataValidation>
    <dataValidation type="whole" imeMode="off" allowBlank="1" showErrorMessage="1" promptTitle="入力区分" prompt="１：新規登録             _x000a_２：仮登録                 _x000a_３：登録内容の変更    _x000a_４：登録内容の追加 _x000a_５：本学学生の口座登録 _x000a_６：外国送金_x000a_７：名称のみの登録 " sqref="B7">
      <formula1>1</formula1>
      <formula2>7</formula2>
    </dataValidation>
  </dataValidations>
  <pageMargins left="0.70866141732283472" right="0.31496062992125984" top="0.31496062992125984" bottom="0" header="0" footer="0"/>
  <pageSetup paperSize="9" scale="79" fitToWidth="2" orientation="portrait" r:id="rId1"/>
  <colBreaks count="1" manualBreakCount="1">
    <brk id="8" max="97"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C46"/>
  <sheetViews>
    <sheetView showGridLines="0" workbookViewId="0">
      <selection activeCell="E10" sqref="E10"/>
    </sheetView>
  </sheetViews>
  <sheetFormatPr defaultColWidth="9" defaultRowHeight="12.75"/>
  <cols>
    <col min="1" max="1" width="6.875" style="26" customWidth="1"/>
    <col min="2" max="2" width="34" style="26" customWidth="1"/>
    <col min="3" max="3" width="7.875" style="26" customWidth="1"/>
    <col min="4" max="4" width="44.5" style="26" customWidth="1"/>
    <col min="5" max="6" width="9" style="26"/>
    <col min="7" max="30" width="3.125" style="26" customWidth="1"/>
    <col min="31" max="16384" width="9" style="26"/>
  </cols>
  <sheetData>
    <row r="1" spans="1:5" ht="30" customHeight="1"/>
    <row r="2" spans="1:5" ht="18" customHeight="1">
      <c r="A2" s="33"/>
      <c r="B2" s="34" t="s">
        <v>143</v>
      </c>
      <c r="C2" s="35"/>
      <c r="D2" s="36" t="s">
        <v>144</v>
      </c>
      <c r="E2" s="32"/>
    </row>
    <row r="3" spans="1:5" ht="18.95" customHeight="1">
      <c r="A3" s="33"/>
      <c r="B3" s="140" t="s">
        <v>145</v>
      </c>
      <c r="C3" s="140"/>
      <c r="D3" s="140"/>
      <c r="E3" s="32"/>
    </row>
    <row r="4" spans="1:5" ht="21.95" customHeight="1">
      <c r="A4" s="33"/>
      <c r="B4" s="47" t="s">
        <v>146</v>
      </c>
      <c r="C4" s="47" t="s">
        <v>147</v>
      </c>
      <c r="D4" s="47" t="s">
        <v>148</v>
      </c>
      <c r="E4" s="32"/>
    </row>
    <row r="5" spans="1:5" ht="21" customHeight="1">
      <c r="A5" s="33"/>
      <c r="B5" s="141" t="s">
        <v>149</v>
      </c>
      <c r="C5" s="41">
        <v>1</v>
      </c>
      <c r="D5" s="40" t="s">
        <v>150</v>
      </c>
      <c r="E5" s="32"/>
    </row>
    <row r="6" spans="1:5" ht="42" customHeight="1">
      <c r="A6" s="33"/>
      <c r="B6" s="142"/>
      <c r="C6" s="41">
        <v>2</v>
      </c>
      <c r="D6" s="48" t="s">
        <v>151</v>
      </c>
      <c r="E6" s="32"/>
    </row>
    <row r="7" spans="1:5" ht="21" customHeight="1">
      <c r="A7" s="33"/>
      <c r="B7" s="143"/>
      <c r="C7" s="41">
        <v>3</v>
      </c>
      <c r="D7" s="40" t="s">
        <v>152</v>
      </c>
      <c r="E7" s="32"/>
    </row>
    <row r="8" spans="1:5" ht="21" customHeight="1">
      <c r="A8" s="33"/>
      <c r="B8" s="144" t="s">
        <v>153</v>
      </c>
      <c r="C8" s="41">
        <v>4</v>
      </c>
      <c r="D8" s="40" t="s">
        <v>154</v>
      </c>
      <c r="E8" s="32"/>
    </row>
    <row r="9" spans="1:5" ht="42" customHeight="1">
      <c r="A9" s="33"/>
      <c r="B9" s="145"/>
      <c r="C9" s="41">
        <v>5</v>
      </c>
      <c r="D9" s="48" t="s">
        <v>155</v>
      </c>
      <c r="E9" s="32"/>
    </row>
    <row r="10" spans="1:5" ht="21" customHeight="1">
      <c r="A10" s="33"/>
      <c r="B10" s="146"/>
      <c r="C10" s="41">
        <v>6</v>
      </c>
      <c r="D10" s="40" t="s">
        <v>156</v>
      </c>
      <c r="E10" s="32"/>
    </row>
    <row r="11" spans="1:5" ht="21" customHeight="1">
      <c r="A11" s="33"/>
      <c r="B11" s="144" t="s">
        <v>157</v>
      </c>
      <c r="C11" s="41">
        <v>7</v>
      </c>
      <c r="D11" s="40" t="s">
        <v>154</v>
      </c>
      <c r="E11" s="32"/>
    </row>
    <row r="12" spans="1:5" ht="42" customHeight="1">
      <c r="A12" s="33"/>
      <c r="B12" s="145"/>
      <c r="C12" s="41">
        <v>8</v>
      </c>
      <c r="D12" s="48" t="s">
        <v>158</v>
      </c>
      <c r="E12" s="32"/>
    </row>
    <row r="13" spans="1:5" ht="21" customHeight="1">
      <c r="A13" s="33"/>
      <c r="B13" s="146"/>
      <c r="C13" s="41">
        <v>9</v>
      </c>
      <c r="D13" s="40" t="s">
        <v>159</v>
      </c>
      <c r="E13" s="32"/>
    </row>
    <row r="14" spans="1:5" ht="21" customHeight="1">
      <c r="A14" s="33"/>
      <c r="B14" s="144" t="s">
        <v>160</v>
      </c>
      <c r="C14" s="41">
        <v>10</v>
      </c>
      <c r="D14" s="40" t="s">
        <v>154</v>
      </c>
      <c r="E14" s="32"/>
    </row>
    <row r="15" spans="1:5" ht="42" customHeight="1">
      <c r="A15" s="33"/>
      <c r="B15" s="145"/>
      <c r="C15" s="41">
        <v>11</v>
      </c>
      <c r="D15" s="48" t="s">
        <v>161</v>
      </c>
      <c r="E15" s="32"/>
    </row>
    <row r="16" spans="1:5" ht="21" customHeight="1">
      <c r="A16" s="33"/>
      <c r="B16" s="146"/>
      <c r="C16" s="41">
        <v>12</v>
      </c>
      <c r="D16" s="40" t="s">
        <v>162</v>
      </c>
      <c r="E16" s="32"/>
    </row>
    <row r="17" spans="1:29" ht="36.950000000000003" customHeight="1">
      <c r="A17" s="33"/>
      <c r="B17" s="40" t="s">
        <v>163</v>
      </c>
      <c r="C17" s="41"/>
      <c r="D17" s="42" t="s">
        <v>164</v>
      </c>
      <c r="E17" s="32"/>
    </row>
    <row r="18" spans="1:29" ht="20.25" customHeight="1">
      <c r="A18" s="33"/>
      <c r="B18" s="44"/>
      <c r="C18" s="45"/>
      <c r="D18" s="46"/>
      <c r="E18" s="32"/>
    </row>
    <row r="19" spans="1:29" ht="15.95" customHeight="1">
      <c r="A19" s="33"/>
      <c r="B19" s="135" t="s">
        <v>165</v>
      </c>
      <c r="C19" s="136"/>
      <c r="D19" s="136"/>
      <c r="E19" s="32"/>
    </row>
    <row r="20" spans="1:29" ht="15.95" customHeight="1">
      <c r="A20" s="33"/>
      <c r="B20" s="137" t="s">
        <v>166</v>
      </c>
      <c r="C20" s="136"/>
      <c r="D20" s="136"/>
      <c r="E20" s="32"/>
    </row>
    <row r="21" spans="1:29" ht="13.5" customHeight="1">
      <c r="A21" s="33"/>
      <c r="B21" s="136" t="s">
        <v>167</v>
      </c>
      <c r="C21" s="136"/>
      <c r="D21" s="136"/>
      <c r="E21" s="32"/>
    </row>
    <row r="22" spans="1:29" ht="13.5">
      <c r="A22" s="33"/>
      <c r="B22" s="75"/>
      <c r="C22" s="75"/>
      <c r="D22" s="75"/>
      <c r="E22" s="32"/>
    </row>
    <row r="23" spans="1:29" ht="13.5" customHeight="1">
      <c r="A23" s="33"/>
      <c r="B23" s="75" t="s">
        <v>168</v>
      </c>
      <c r="C23" s="43"/>
      <c r="D23" s="43"/>
      <c r="E23" s="32"/>
    </row>
    <row r="24" spans="1:29" ht="13.5" customHeight="1">
      <c r="A24" s="33"/>
      <c r="B24" s="138" t="s">
        <v>169</v>
      </c>
      <c r="C24" s="139"/>
      <c r="D24" s="139"/>
      <c r="E24" s="32"/>
    </row>
    <row r="25" spans="1:29">
      <c r="A25" s="33"/>
      <c r="B25" s="139"/>
      <c r="C25" s="139"/>
      <c r="D25" s="139"/>
      <c r="E25" s="32"/>
    </row>
    <row r="26" spans="1:29" ht="13.5" customHeight="1">
      <c r="A26" s="33"/>
      <c r="B26" s="139"/>
      <c r="C26" s="139"/>
      <c r="D26" s="139"/>
      <c r="E26" s="32"/>
    </row>
    <row r="27" spans="1:29" ht="13.5" customHeight="1">
      <c r="A27" s="33"/>
      <c r="B27" s="139"/>
      <c r="C27" s="139"/>
      <c r="D27" s="139"/>
      <c r="E27" s="32"/>
    </row>
    <row r="28" spans="1:29" hidden="1">
      <c r="A28" s="33"/>
      <c r="B28" s="33"/>
      <c r="C28" s="33"/>
      <c r="D28" s="33"/>
      <c r="E28" s="32"/>
    </row>
    <row r="29" spans="1:29" hidden="1">
      <c r="A29" s="33"/>
      <c r="B29" s="33"/>
      <c r="C29" s="33"/>
      <c r="D29" s="33"/>
      <c r="E29" s="32"/>
    </row>
    <row r="30" spans="1:29" hidden="1">
      <c r="A30" s="37"/>
      <c r="B30" s="33"/>
      <c r="C30" s="33"/>
      <c r="D30" s="33"/>
      <c r="E30" s="32"/>
      <c r="X30" s="26">
        <v>1</v>
      </c>
      <c r="Y30" s="26">
        <v>2</v>
      </c>
      <c r="Z30" s="26">
        <v>3</v>
      </c>
      <c r="AA30" s="26">
        <v>4</v>
      </c>
      <c r="AB30" s="26">
        <v>5</v>
      </c>
      <c r="AC30" s="26">
        <v>6</v>
      </c>
    </row>
    <row r="31" spans="1:29" hidden="1">
      <c r="A31" s="33"/>
      <c r="B31" s="33"/>
      <c r="C31" s="33"/>
      <c r="D31" s="33"/>
      <c r="E31" s="32"/>
      <c r="G31" s="26" t="s">
        <v>170</v>
      </c>
      <c r="H31" s="26" t="s">
        <v>3</v>
      </c>
      <c r="I31" s="26" t="s">
        <v>7</v>
      </c>
      <c r="J31" s="26" t="s">
        <v>12</v>
      </c>
      <c r="K31" s="26" t="s">
        <v>16</v>
      </c>
      <c r="L31" s="26" t="s">
        <v>18</v>
      </c>
      <c r="M31" s="26" t="s">
        <v>24</v>
      </c>
      <c r="N31" s="26" t="s">
        <v>26</v>
      </c>
      <c r="O31" s="26" t="s">
        <v>35</v>
      </c>
      <c r="P31" s="26" t="s">
        <v>42</v>
      </c>
      <c r="Q31" s="26" t="s">
        <v>23</v>
      </c>
      <c r="R31" s="26" t="s">
        <v>47</v>
      </c>
      <c r="S31" s="26" t="s">
        <v>171</v>
      </c>
      <c r="T31" s="26" t="s">
        <v>172</v>
      </c>
      <c r="U31" s="26" t="s">
        <v>173</v>
      </c>
      <c r="V31" s="26" t="s">
        <v>109</v>
      </c>
      <c r="W31" s="26" t="s">
        <v>174</v>
      </c>
      <c r="X31" s="26" t="s">
        <v>175</v>
      </c>
      <c r="Y31" s="26" t="s">
        <v>176</v>
      </c>
      <c r="Z31" s="26" t="s">
        <v>177</v>
      </c>
      <c r="AA31" s="26" t="s">
        <v>28</v>
      </c>
      <c r="AB31" s="26" t="s">
        <v>178</v>
      </c>
      <c r="AC31" s="26" t="s">
        <v>179</v>
      </c>
    </row>
    <row r="32" spans="1:29" hidden="1">
      <c r="A32" s="38">
        <v>1</v>
      </c>
      <c r="B32" s="69" t="s">
        <v>180</v>
      </c>
      <c r="C32" s="39" t="s">
        <v>181</v>
      </c>
      <c r="D32" s="39" t="s">
        <v>182</v>
      </c>
      <c r="E32" s="32"/>
      <c r="G32" s="26">
        <v>1</v>
      </c>
      <c r="H32" s="27" t="s">
        <v>183</v>
      </c>
      <c r="I32" s="27" t="s">
        <v>183</v>
      </c>
      <c r="J32" s="27" t="s">
        <v>184</v>
      </c>
      <c r="K32" s="27" t="s">
        <v>184</v>
      </c>
      <c r="L32" s="27" t="s">
        <v>184</v>
      </c>
      <c r="M32" s="27" t="s">
        <v>183</v>
      </c>
      <c r="N32" s="27" t="s">
        <v>183</v>
      </c>
      <c r="O32" s="27" t="s">
        <v>183</v>
      </c>
      <c r="P32" s="27" t="s">
        <v>183</v>
      </c>
      <c r="Q32" s="27" t="s">
        <v>183</v>
      </c>
      <c r="R32" s="27" t="s">
        <v>183</v>
      </c>
      <c r="S32" s="27" t="s">
        <v>183</v>
      </c>
      <c r="T32" s="27" t="s">
        <v>183</v>
      </c>
      <c r="U32" s="27" t="s">
        <v>183</v>
      </c>
      <c r="V32" s="27" t="s">
        <v>183</v>
      </c>
      <c r="W32" s="27" t="s">
        <v>183</v>
      </c>
      <c r="X32" s="27" t="s">
        <v>184</v>
      </c>
      <c r="Y32" s="27" t="s">
        <v>184</v>
      </c>
      <c r="Z32" s="27" t="s">
        <v>184</v>
      </c>
      <c r="AA32" s="27" t="s">
        <v>183</v>
      </c>
      <c r="AB32" s="27" t="s">
        <v>184</v>
      </c>
      <c r="AC32" s="27" t="s">
        <v>183</v>
      </c>
    </row>
    <row r="33" spans="1:29" hidden="1">
      <c r="A33" s="38">
        <v>2</v>
      </c>
      <c r="B33" s="39" t="s">
        <v>180</v>
      </c>
      <c r="C33" s="39" t="s">
        <v>181</v>
      </c>
      <c r="D33" s="39" t="s">
        <v>185</v>
      </c>
      <c r="E33" s="32"/>
      <c r="G33" s="26">
        <v>2</v>
      </c>
      <c r="H33" s="27" t="s">
        <v>186</v>
      </c>
      <c r="I33" s="27" t="s">
        <v>183</v>
      </c>
      <c r="J33" s="27" t="s">
        <v>184</v>
      </c>
      <c r="K33" s="27" t="s">
        <v>184</v>
      </c>
      <c r="L33" s="27" t="s">
        <v>184</v>
      </c>
      <c r="M33" s="27" t="s">
        <v>183</v>
      </c>
      <c r="N33" s="27" t="s">
        <v>183</v>
      </c>
      <c r="O33" s="27" t="s">
        <v>183</v>
      </c>
      <c r="P33" s="27" t="s">
        <v>183</v>
      </c>
      <c r="Q33" s="27" t="s">
        <v>183</v>
      </c>
      <c r="R33" s="27" t="s">
        <v>183</v>
      </c>
      <c r="S33" s="27" t="s">
        <v>183</v>
      </c>
      <c r="T33" s="27" t="s">
        <v>183</v>
      </c>
      <c r="U33" s="27" t="s">
        <v>183</v>
      </c>
      <c r="V33" s="27" t="s">
        <v>183</v>
      </c>
      <c r="W33" s="27" t="s">
        <v>186</v>
      </c>
      <c r="X33" s="27" t="s">
        <v>184</v>
      </c>
      <c r="Y33" s="27" t="s">
        <v>184</v>
      </c>
      <c r="Z33" s="27" t="s">
        <v>184</v>
      </c>
      <c r="AA33" s="27" t="s">
        <v>183</v>
      </c>
      <c r="AB33" s="27" t="s">
        <v>184</v>
      </c>
      <c r="AC33" s="27" t="s">
        <v>183</v>
      </c>
    </row>
    <row r="34" spans="1:29" hidden="1">
      <c r="A34" s="38">
        <v>3</v>
      </c>
      <c r="B34" s="39" t="s">
        <v>180</v>
      </c>
      <c r="C34" s="39" t="s">
        <v>181</v>
      </c>
      <c r="D34" s="39" t="s">
        <v>187</v>
      </c>
      <c r="E34" s="32"/>
      <c r="G34" s="26">
        <v>3</v>
      </c>
      <c r="H34" s="27" t="s">
        <v>184</v>
      </c>
      <c r="I34" s="27" t="s">
        <v>183</v>
      </c>
      <c r="J34" s="27" t="s">
        <v>183</v>
      </c>
      <c r="K34" s="27" t="s">
        <v>183</v>
      </c>
      <c r="L34" s="27" t="s">
        <v>184</v>
      </c>
      <c r="M34" s="27" t="s">
        <v>183</v>
      </c>
      <c r="N34" s="27" t="s">
        <v>183</v>
      </c>
      <c r="O34" s="27" t="s">
        <v>183</v>
      </c>
      <c r="P34" s="27" t="s">
        <v>183</v>
      </c>
      <c r="Q34" s="27" t="s">
        <v>183</v>
      </c>
      <c r="R34" s="27" t="s">
        <v>183</v>
      </c>
      <c r="S34" s="27" t="s">
        <v>183</v>
      </c>
      <c r="T34" s="27" t="s">
        <v>183</v>
      </c>
      <c r="U34" s="27" t="s">
        <v>183</v>
      </c>
      <c r="V34" s="27" t="s">
        <v>183</v>
      </c>
      <c r="W34" s="27" t="s">
        <v>183</v>
      </c>
      <c r="X34" s="27" t="s">
        <v>183</v>
      </c>
      <c r="Y34" s="27" t="s">
        <v>183</v>
      </c>
      <c r="Z34" s="27" t="s">
        <v>184</v>
      </c>
      <c r="AA34" s="27" t="s">
        <v>183</v>
      </c>
      <c r="AB34" s="27" t="s">
        <v>184</v>
      </c>
      <c r="AC34" s="27" t="s">
        <v>183</v>
      </c>
    </row>
    <row r="35" spans="1:29" hidden="1">
      <c r="A35" s="38">
        <v>4</v>
      </c>
      <c r="B35" s="39" t="s">
        <v>180</v>
      </c>
      <c r="C35" s="39" t="s">
        <v>181</v>
      </c>
      <c r="D35" s="39" t="s">
        <v>188</v>
      </c>
      <c r="E35" s="32"/>
      <c r="G35" s="26">
        <v>4</v>
      </c>
      <c r="H35" s="27" t="s">
        <v>184</v>
      </c>
      <c r="I35" s="27" t="s">
        <v>184</v>
      </c>
      <c r="J35" s="27" t="s">
        <v>186</v>
      </c>
      <c r="K35" s="27" t="s">
        <v>186</v>
      </c>
      <c r="L35" s="27" t="s">
        <v>184</v>
      </c>
      <c r="M35" s="27" t="s">
        <v>186</v>
      </c>
      <c r="N35" s="27" t="s">
        <v>186</v>
      </c>
      <c r="O35" s="27" t="s">
        <v>186</v>
      </c>
      <c r="P35" s="27" t="s">
        <v>186</v>
      </c>
      <c r="Q35" s="27" t="s">
        <v>186</v>
      </c>
      <c r="R35" s="27" t="s">
        <v>186</v>
      </c>
      <c r="S35" s="27" t="s">
        <v>186</v>
      </c>
      <c r="T35" s="27" t="s">
        <v>186</v>
      </c>
      <c r="U35" s="27" t="s">
        <v>186</v>
      </c>
      <c r="V35" s="27" t="s">
        <v>186</v>
      </c>
      <c r="W35" s="27" t="s">
        <v>183</v>
      </c>
      <c r="X35" s="27" t="s">
        <v>186</v>
      </c>
      <c r="Y35" s="27" t="s">
        <v>186</v>
      </c>
      <c r="Z35" s="27" t="s">
        <v>184</v>
      </c>
      <c r="AA35" s="27" t="s">
        <v>183</v>
      </c>
      <c r="AB35" s="27" t="s">
        <v>184</v>
      </c>
      <c r="AC35" s="27" t="s">
        <v>183</v>
      </c>
    </row>
    <row r="36" spans="1:29" hidden="1">
      <c r="A36" s="38">
        <v>5</v>
      </c>
      <c r="B36" s="39" t="s">
        <v>180</v>
      </c>
      <c r="C36" s="39" t="s">
        <v>181</v>
      </c>
      <c r="D36" s="39" t="s">
        <v>189</v>
      </c>
      <c r="E36" s="32"/>
      <c r="G36" s="26">
        <v>5</v>
      </c>
      <c r="H36" s="27" t="s">
        <v>184</v>
      </c>
      <c r="I36" s="27" t="s">
        <v>186</v>
      </c>
      <c r="J36" s="27" t="s">
        <v>183</v>
      </c>
      <c r="K36" s="27" t="s">
        <v>184</v>
      </c>
      <c r="L36" s="27" t="s">
        <v>184</v>
      </c>
      <c r="M36" s="27" t="s">
        <v>186</v>
      </c>
      <c r="N36" s="27" t="s">
        <v>186</v>
      </c>
      <c r="O36" s="27" t="s">
        <v>183</v>
      </c>
      <c r="P36" s="27" t="s">
        <v>186</v>
      </c>
      <c r="Q36" s="27" t="s">
        <v>186</v>
      </c>
      <c r="R36" s="27" t="s">
        <v>183</v>
      </c>
      <c r="S36" s="27" t="s">
        <v>183</v>
      </c>
      <c r="T36" s="27" t="s">
        <v>186</v>
      </c>
      <c r="U36" s="27" t="s">
        <v>183</v>
      </c>
      <c r="V36" s="27" t="s">
        <v>186</v>
      </c>
      <c r="W36" s="27" t="s">
        <v>183</v>
      </c>
      <c r="X36" s="27" t="s">
        <v>184</v>
      </c>
      <c r="Y36" s="27" t="s">
        <v>184</v>
      </c>
      <c r="Z36" s="27" t="s">
        <v>184</v>
      </c>
      <c r="AA36" s="27" t="s">
        <v>183</v>
      </c>
      <c r="AB36" s="27" t="s">
        <v>184</v>
      </c>
      <c r="AC36" s="27" t="s">
        <v>183</v>
      </c>
    </row>
    <row r="37" spans="1:29" hidden="1">
      <c r="A37" s="38">
        <v>6</v>
      </c>
      <c r="B37" s="39" t="s">
        <v>190</v>
      </c>
      <c r="C37" s="39" t="s">
        <v>191</v>
      </c>
      <c r="D37" s="39" t="s">
        <v>192</v>
      </c>
      <c r="E37" s="32"/>
      <c r="G37" s="26">
        <v>6</v>
      </c>
      <c r="H37" s="27" t="s">
        <v>186</v>
      </c>
      <c r="I37" s="27" t="s">
        <v>183</v>
      </c>
      <c r="J37" s="27" t="s">
        <v>184</v>
      </c>
      <c r="K37" s="27" t="s">
        <v>183</v>
      </c>
      <c r="L37" s="27" t="s">
        <v>184</v>
      </c>
      <c r="M37" s="27" t="s">
        <v>183</v>
      </c>
      <c r="N37" s="27" t="s">
        <v>183</v>
      </c>
      <c r="O37" s="27" t="s">
        <v>183</v>
      </c>
      <c r="P37" s="27" t="s">
        <v>183</v>
      </c>
      <c r="Q37" s="27" t="s">
        <v>183</v>
      </c>
      <c r="R37" s="27" t="s">
        <v>186</v>
      </c>
      <c r="S37" s="27" t="s">
        <v>186</v>
      </c>
      <c r="T37" s="27" t="s">
        <v>183</v>
      </c>
      <c r="U37" s="27" t="s">
        <v>183</v>
      </c>
      <c r="V37" s="27" t="s">
        <v>183</v>
      </c>
      <c r="W37" s="27" t="s">
        <v>186</v>
      </c>
      <c r="X37" s="27" t="s">
        <v>184</v>
      </c>
      <c r="Y37" s="27" t="s">
        <v>184</v>
      </c>
      <c r="Z37" s="27" t="s">
        <v>184</v>
      </c>
      <c r="AA37" s="27" t="s">
        <v>183</v>
      </c>
      <c r="AB37" s="27" t="s">
        <v>184</v>
      </c>
      <c r="AC37" s="27" t="s">
        <v>183</v>
      </c>
    </row>
    <row r="38" spans="1:29" hidden="1">
      <c r="A38" s="38">
        <v>7</v>
      </c>
      <c r="B38" s="39" t="s">
        <v>190</v>
      </c>
      <c r="C38" s="39" t="s">
        <v>191</v>
      </c>
      <c r="D38" s="39"/>
      <c r="E38" s="32"/>
      <c r="G38" s="26">
        <v>7</v>
      </c>
      <c r="H38" s="27" t="s">
        <v>186</v>
      </c>
      <c r="I38" s="27" t="s">
        <v>183</v>
      </c>
      <c r="J38" s="27" t="s">
        <v>184</v>
      </c>
      <c r="K38" s="27" t="s">
        <v>184</v>
      </c>
      <c r="L38" s="27" t="s">
        <v>184</v>
      </c>
      <c r="M38" s="27" t="s">
        <v>183</v>
      </c>
      <c r="N38" s="27" t="s">
        <v>183</v>
      </c>
      <c r="O38" s="27" t="s">
        <v>183</v>
      </c>
      <c r="P38" s="27" t="s">
        <v>183</v>
      </c>
      <c r="Q38" s="27" t="s">
        <v>183</v>
      </c>
      <c r="R38" s="27" t="s">
        <v>186</v>
      </c>
      <c r="S38" s="27" t="s">
        <v>186</v>
      </c>
      <c r="T38" s="27" t="s">
        <v>183</v>
      </c>
      <c r="U38" s="27" t="s">
        <v>183</v>
      </c>
      <c r="V38" s="27" t="s">
        <v>183</v>
      </c>
      <c r="W38" s="27" t="s">
        <v>186</v>
      </c>
      <c r="X38" s="27" t="s">
        <v>186</v>
      </c>
      <c r="Y38" s="27" t="s">
        <v>184</v>
      </c>
      <c r="Z38" s="27" t="s">
        <v>184</v>
      </c>
      <c r="AA38" s="27" t="s">
        <v>183</v>
      </c>
      <c r="AB38" s="27" t="s">
        <v>184</v>
      </c>
      <c r="AC38" s="27" t="s">
        <v>183</v>
      </c>
    </row>
    <row r="39" spans="1:29" hidden="1">
      <c r="A39" s="38">
        <v>1</v>
      </c>
      <c r="B39" s="69" t="s">
        <v>193</v>
      </c>
      <c r="C39" s="39" t="s">
        <v>194</v>
      </c>
      <c r="D39" s="78" t="s">
        <v>204</v>
      </c>
      <c r="E39" s="32"/>
    </row>
    <row r="40" spans="1:29" hidden="1">
      <c r="A40" s="38">
        <v>2</v>
      </c>
      <c r="B40" s="39" t="s">
        <v>193</v>
      </c>
      <c r="C40" s="39" t="s">
        <v>194</v>
      </c>
      <c r="D40" s="78" t="s">
        <v>205</v>
      </c>
      <c r="E40" s="32"/>
    </row>
    <row r="41" spans="1:29" hidden="1">
      <c r="A41" s="38">
        <v>3</v>
      </c>
      <c r="B41" s="39" t="s">
        <v>193</v>
      </c>
      <c r="C41" s="39" t="s">
        <v>194</v>
      </c>
      <c r="D41" s="78" t="s">
        <v>206</v>
      </c>
      <c r="E41" s="32"/>
    </row>
    <row r="42" spans="1:29" hidden="1">
      <c r="A42" s="38">
        <v>4</v>
      </c>
      <c r="B42" s="39" t="s">
        <v>193</v>
      </c>
      <c r="C42" s="39" t="s">
        <v>194</v>
      </c>
      <c r="D42" s="78" t="s">
        <v>207</v>
      </c>
      <c r="E42" s="32"/>
    </row>
    <row r="43" spans="1:29" hidden="1">
      <c r="A43" s="38">
        <v>5</v>
      </c>
      <c r="B43" s="39" t="s">
        <v>193</v>
      </c>
      <c r="C43" s="39" t="s">
        <v>194</v>
      </c>
      <c r="D43" s="78" t="s">
        <v>208</v>
      </c>
      <c r="E43" s="32"/>
    </row>
    <row r="44" spans="1:29" hidden="1">
      <c r="A44" s="38">
        <v>6</v>
      </c>
      <c r="B44" s="78" t="s">
        <v>202</v>
      </c>
      <c r="C44" s="78" t="s">
        <v>203</v>
      </c>
      <c r="D44" s="78" t="s">
        <v>209</v>
      </c>
      <c r="E44" s="32"/>
    </row>
    <row r="45" spans="1:29" hidden="1">
      <c r="A45" s="38">
        <v>7</v>
      </c>
      <c r="B45" s="78" t="s">
        <v>202</v>
      </c>
      <c r="C45" s="78" t="s">
        <v>203</v>
      </c>
      <c r="D45" s="70"/>
      <c r="E45" s="32"/>
    </row>
    <row r="46" spans="1:29">
      <c r="A46" s="32"/>
      <c r="B46" s="32"/>
      <c r="C46" s="32"/>
      <c r="D46" s="32"/>
      <c r="E46" s="32"/>
    </row>
  </sheetData>
  <sheetProtection algorithmName="SHA-512" hashValue="vP0RENmE/JGf7Do+FuYZ3BXvHGB9/OFe5pxNOx6QDfxLsMvX1lDx625XhMu6b/YxTLn+TJNE9OJUVdI4SUrnKQ==" saltValue="dNWJHZAFqCBTQ5d+RMCXfg==" spinCount="100000" sheet="1" selectLockedCells="1" selectUnlockedCells="1"/>
  <mergeCells count="9">
    <mergeCell ref="B19:D19"/>
    <mergeCell ref="B20:D20"/>
    <mergeCell ref="B21:D21"/>
    <mergeCell ref="B24:D27"/>
    <mergeCell ref="B3:D3"/>
    <mergeCell ref="B5:B7"/>
    <mergeCell ref="B8:B10"/>
    <mergeCell ref="B11:B13"/>
    <mergeCell ref="B14:B16"/>
  </mergeCells>
  <phoneticPr fontId="4"/>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DEE2D3554DBB8439A88D5666C006B2C" ma:contentTypeVersion="11" ma:contentTypeDescription="新しいドキュメントを作成します。" ma:contentTypeScope="" ma:versionID="ce75e2daddf9ff2302d5f4218bbdc9cf">
  <xsd:schema xmlns:xsd="http://www.w3.org/2001/XMLSchema" xmlns:xs="http://www.w3.org/2001/XMLSchema" xmlns:p="http://schemas.microsoft.com/office/2006/metadata/properties" xmlns:ns2="9ffbdb31-9e9f-4463-8e0a-eeb2e8492df3" xmlns:ns3="70266107-d2bc-4340-a656-05a450f5a476" targetNamespace="http://schemas.microsoft.com/office/2006/metadata/properties" ma:root="true" ma:fieldsID="99dbfb1613b94a477d3b1da3a214be93" ns2:_="" ns3:_="">
    <xsd:import namespace="9ffbdb31-9e9f-4463-8e0a-eeb2e8492df3"/>
    <xsd:import namespace="70266107-d2bc-4340-a656-05a450f5a47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fbdb31-9e9f-4463-8e0a-eeb2e8492d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0266107-d2bc-4340-a656-05a450f5a476"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6851BA7-521F-446B-A7E1-F99D5820C456}">
  <ds:schemaRefs>
    <ds:schemaRef ds:uri="http://schemas.microsoft.com/sharepoint/v3/contenttype/forms"/>
  </ds:schemaRefs>
</ds:datastoreItem>
</file>

<file path=customXml/itemProps2.xml><?xml version="1.0" encoding="utf-8"?>
<ds:datastoreItem xmlns:ds="http://schemas.openxmlformats.org/officeDocument/2006/customXml" ds:itemID="{9D7BBBDC-146C-45A6-9043-C3CFC083C8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fbdb31-9e9f-4463-8e0a-eeb2e8492df3"/>
    <ds:schemaRef ds:uri="70266107-d2bc-4340-a656-05a450f5a4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572C7-AA9C-436F-86E4-3D8F518E0A10}">
  <ds:schemaRefs>
    <ds:schemaRef ds:uri="http://schemas.microsoft.com/office/infopath/2007/PartnerControls"/>
    <ds:schemaRef ds:uri="9ffbdb31-9e9f-4463-8e0a-eeb2e8492df3"/>
    <ds:schemaRef ds:uri="http://schemas.microsoft.com/office/2006/documentManagement/types"/>
    <ds:schemaRef ds:uri="http://purl.org/dc/terms/"/>
    <ds:schemaRef ds:uri="http://schemas.microsoft.com/office/2006/metadata/properties"/>
    <ds:schemaRef ds:uri="http://purl.org/dc/dcmitype/"/>
    <ds:schemaRef ds:uri="http://schemas.openxmlformats.org/package/2006/metadata/core-properties"/>
    <ds:schemaRef ds:uri="70266107-d2bc-4340-a656-05a450f5a476"/>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入力フォーム</vt:lpstr>
      <vt:lpstr>官公需</vt:lpstr>
      <vt:lpstr>入力フォーム!Print_Area</vt:lpstr>
    </vt:vector>
  </TitlesOfParts>
  <Manager/>
  <Company>Home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Owner</cp:lastModifiedBy>
  <cp:revision/>
  <cp:lastPrinted>2021-10-12T06:08:02Z</cp:lastPrinted>
  <dcterms:created xsi:type="dcterms:W3CDTF">2020-03-17T01:34:58Z</dcterms:created>
  <dcterms:modified xsi:type="dcterms:W3CDTF">2021-10-14T01:50:50Z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0x010100BDEE2D3554DBB8439A88D5666C006B2C</vt:lpwstr>
  </property>
</Properties>
</file>